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1665" windowWidth="12615" windowHeight="8355" activeTab="0"/>
  </bookViews>
  <sheets>
    <sheet name="Ör No 27" sheetId="1" r:id="rId1"/>
    <sheet name="Sayfa1" sheetId="2" r:id="rId2"/>
  </sheets>
  <definedNames>
    <definedName name="_xlnm.Print_Area" localSheetId="0">'Ör No 27'!$B$1:$AR$31</definedName>
  </definedNames>
  <calcPr fullCalcOnLoad="1"/>
</workbook>
</file>

<file path=xl/comments1.xml><?xml version="1.0" encoding="utf-8"?>
<comments xmlns="http://schemas.openxmlformats.org/spreadsheetml/2006/main">
  <authors>
    <author>MGORAL</author>
  </authors>
  <commentList>
    <comment ref="F3" authorId="0">
      <text>
        <r>
          <rPr>
            <b/>
            <sz val="9"/>
            <rFont val="Tahoma"/>
            <family val="2"/>
          </rPr>
          <t>Buradan Seçin</t>
        </r>
      </text>
    </comment>
    <comment ref="F4" authorId="0">
      <text>
        <r>
          <rPr>
            <b/>
            <sz val="9"/>
            <rFont val="Tahoma"/>
            <family val="2"/>
          </rPr>
          <t>Buradan Seçin</t>
        </r>
      </text>
    </comment>
    <comment ref="F5" authorId="0">
      <text>
        <r>
          <rPr>
            <b/>
            <sz val="9"/>
            <rFont val="Tahoma"/>
            <family val="0"/>
          </rPr>
          <t>Buradan Seçin</t>
        </r>
        <r>
          <rPr>
            <sz val="9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9"/>
            <rFont val="Tahoma"/>
            <family val="0"/>
          </rPr>
          <t xml:space="preserve">Buradan Seçin
1/3 : 0,33
2/3 : 0,66 seçiniz.
</t>
        </r>
      </text>
    </comment>
    <comment ref="K14" authorId="0">
      <text>
        <r>
          <rPr>
            <b/>
            <sz val="9"/>
            <rFont val="Tahoma"/>
            <family val="0"/>
          </rPr>
          <t>Buradan Seçin</t>
        </r>
        <r>
          <rPr>
            <sz val="9"/>
            <rFont val="Tahoma"/>
            <family val="0"/>
          </rPr>
          <t xml:space="preserve">
</t>
        </r>
      </text>
    </comment>
    <comment ref="K15" authorId="0">
      <text>
        <r>
          <rPr>
            <sz val="9"/>
            <rFont val="Tahoma"/>
            <family val="0"/>
          </rPr>
          <t>Buradan Seçin</t>
        </r>
      </text>
    </comment>
    <comment ref="K16" authorId="0">
      <text>
        <r>
          <rPr>
            <b/>
            <sz val="9"/>
            <rFont val="Tahoma"/>
            <family val="0"/>
          </rPr>
          <t>Buradan Seçin</t>
        </r>
      </text>
    </comment>
    <comment ref="K17" authorId="0">
      <text>
        <r>
          <rPr>
            <b/>
            <sz val="9"/>
            <rFont val="Tahoma"/>
            <family val="0"/>
          </rPr>
          <t>Buradan Seçin</t>
        </r>
      </text>
    </comment>
    <comment ref="K18" authorId="0">
      <text>
        <r>
          <rPr>
            <b/>
            <sz val="9"/>
            <rFont val="Tahoma"/>
            <family val="0"/>
          </rPr>
          <t>Buradan Seçin</t>
        </r>
      </text>
    </comment>
  </commentList>
</comments>
</file>

<file path=xl/comments2.xml><?xml version="1.0" encoding="utf-8"?>
<comments xmlns="http://schemas.openxmlformats.org/spreadsheetml/2006/main">
  <authors>
    <author>MGORAL</author>
  </authors>
  <commentList>
    <comment ref="F4" authorId="0">
      <text>
        <r>
          <rPr>
            <b/>
            <sz val="9"/>
            <rFont val="Tahoma"/>
            <family val="2"/>
          </rPr>
          <t>Buradan Seçin</t>
        </r>
      </text>
    </comment>
    <comment ref="F5" authorId="0">
      <text>
        <r>
          <rPr>
            <b/>
            <sz val="9"/>
            <rFont val="Tahoma"/>
            <family val="2"/>
          </rPr>
          <t>Buradan Seçin</t>
        </r>
      </text>
    </comment>
    <comment ref="F6" authorId="0">
      <text>
        <r>
          <rPr>
            <b/>
            <sz val="9"/>
            <rFont val="Tahoma"/>
            <family val="0"/>
          </rPr>
          <t>Buradan Seçin</t>
        </r>
        <r>
          <rPr>
            <sz val="9"/>
            <rFont val="Tahoma"/>
            <family val="0"/>
          </rPr>
          <t xml:space="preserve">
</t>
        </r>
      </text>
    </comment>
    <comment ref="P14" authorId="0">
      <text>
        <r>
          <rPr>
            <b/>
            <sz val="9"/>
            <rFont val="Tahoma"/>
            <family val="0"/>
          </rPr>
          <t xml:space="preserve">Buradan Seçin
1/3 : 0,33
2/3 : 0,66 seçiniz.
</t>
        </r>
      </text>
    </comment>
    <comment ref="P15" authorId="0">
      <text>
        <r>
          <rPr>
            <b/>
            <sz val="9"/>
            <rFont val="Tahoma"/>
            <family val="0"/>
          </rPr>
          <t>Buradan Seçin</t>
        </r>
        <r>
          <rPr>
            <sz val="9"/>
            <rFont val="Tahoma"/>
            <family val="0"/>
          </rPr>
          <t xml:space="preserve">
</t>
        </r>
      </text>
    </comment>
    <comment ref="P16" authorId="0">
      <text>
        <r>
          <rPr>
            <sz val="9"/>
            <rFont val="Tahoma"/>
            <family val="0"/>
          </rPr>
          <t>Buradan Seçin</t>
        </r>
      </text>
    </comment>
    <comment ref="P17" authorId="0">
      <text>
        <r>
          <rPr>
            <b/>
            <sz val="9"/>
            <rFont val="Tahoma"/>
            <family val="0"/>
          </rPr>
          <t>Buradan Seçin</t>
        </r>
      </text>
    </comment>
    <comment ref="P18" authorId="0">
      <text>
        <r>
          <rPr>
            <b/>
            <sz val="9"/>
            <rFont val="Tahoma"/>
            <family val="0"/>
          </rPr>
          <t>Buradan Seçin</t>
        </r>
      </text>
    </comment>
    <comment ref="P19" authorId="0">
      <text>
        <r>
          <rPr>
            <b/>
            <sz val="9"/>
            <rFont val="Tahoma"/>
            <family val="0"/>
          </rPr>
          <t>Buradan Seçin</t>
        </r>
      </text>
    </comment>
    <comment ref="P20" authorId="0">
      <text>
        <r>
          <rPr>
            <b/>
            <sz val="9"/>
            <rFont val="Tahoma"/>
            <family val="0"/>
          </rPr>
          <t>Buradan Seçin</t>
        </r>
      </text>
    </comment>
    <comment ref="P21" authorId="0">
      <text>
        <r>
          <rPr>
            <b/>
            <sz val="9"/>
            <rFont val="Tahoma"/>
            <family val="0"/>
          </rPr>
          <t>Buradan Seçin</t>
        </r>
      </text>
    </comment>
    <comment ref="P22" authorId="0">
      <text>
        <r>
          <rPr>
            <b/>
            <sz val="9"/>
            <rFont val="Tahoma"/>
            <family val="0"/>
          </rPr>
          <t>Buradan Seçin</t>
        </r>
      </text>
    </comment>
    <comment ref="P23" authorId="0">
      <text>
        <r>
          <rPr>
            <b/>
            <sz val="9"/>
            <rFont val="Tahoma"/>
            <family val="0"/>
          </rPr>
          <t>Buradan Seçin</t>
        </r>
      </text>
    </comment>
    <comment ref="P24" authorId="0">
      <text>
        <r>
          <rPr>
            <b/>
            <sz val="9"/>
            <rFont val="Tahoma"/>
            <family val="0"/>
          </rPr>
          <t>Buradan Seçin</t>
        </r>
      </text>
    </comment>
    <comment ref="P25" authorId="0">
      <text>
        <r>
          <rPr>
            <b/>
            <sz val="9"/>
            <rFont val="Tahoma"/>
            <family val="0"/>
          </rPr>
          <t>Buradan Seçin</t>
        </r>
      </text>
    </comment>
    <comment ref="P26" authorId="0">
      <text>
        <r>
          <rPr>
            <b/>
            <sz val="9"/>
            <rFont val="Tahoma"/>
            <family val="0"/>
          </rPr>
          <t>Buradan Seçin</t>
        </r>
      </text>
    </comment>
    <comment ref="P27" authorId="0">
      <text>
        <r>
          <rPr>
            <b/>
            <sz val="9"/>
            <rFont val="Tahoma"/>
            <family val="0"/>
          </rPr>
          <t>Buradan Seçin</t>
        </r>
      </text>
    </comment>
    <comment ref="P28" authorId="0">
      <text>
        <r>
          <rPr>
            <b/>
            <sz val="9"/>
            <rFont val="Tahoma"/>
            <family val="0"/>
          </rPr>
          <t>Buradan Seçin</t>
        </r>
      </text>
    </comment>
    <comment ref="P29" authorId="0">
      <text>
        <r>
          <rPr>
            <b/>
            <sz val="9"/>
            <rFont val="Tahoma"/>
            <family val="0"/>
          </rPr>
          <t>Buradan Seçin</t>
        </r>
      </text>
    </comment>
    <comment ref="P30" authorId="0">
      <text>
        <r>
          <rPr>
            <b/>
            <sz val="9"/>
            <rFont val="Tahoma"/>
            <family val="0"/>
          </rPr>
          <t>Buradan Seçin</t>
        </r>
      </text>
    </comment>
    <comment ref="P31" authorId="0">
      <text>
        <r>
          <rPr>
            <b/>
            <sz val="9"/>
            <rFont val="Tahoma"/>
            <family val="0"/>
          </rPr>
          <t>Buradan Seçin</t>
        </r>
      </text>
    </comment>
    <comment ref="P32" authorId="0">
      <text>
        <r>
          <rPr>
            <b/>
            <sz val="9"/>
            <rFont val="Tahoma"/>
            <family val="0"/>
          </rPr>
          <t>Buradan Seçin</t>
        </r>
      </text>
    </comment>
    <comment ref="P33" authorId="0">
      <text>
        <r>
          <rPr>
            <b/>
            <sz val="9"/>
            <rFont val="Tahoma"/>
            <family val="0"/>
          </rPr>
          <t>Buradan Seçin</t>
        </r>
      </text>
    </comment>
    <comment ref="P34" authorId="0">
      <text>
        <r>
          <rPr>
            <b/>
            <sz val="9"/>
            <rFont val="Tahoma"/>
            <family val="0"/>
          </rPr>
          <t>Buradan Seçin</t>
        </r>
      </text>
    </comment>
    <comment ref="P35" authorId="0">
      <text>
        <r>
          <rPr>
            <b/>
            <sz val="9"/>
            <rFont val="Tahoma"/>
            <family val="0"/>
          </rPr>
          <t>Buradan Seçin</t>
        </r>
      </text>
    </comment>
  </commentList>
</comments>
</file>

<file path=xl/sharedStrings.xml><?xml version="1.0" encoding="utf-8"?>
<sst xmlns="http://schemas.openxmlformats.org/spreadsheetml/2006/main" count="137" uniqueCount="84">
  <si>
    <t>Adı Soyadı</t>
  </si>
  <si>
    <t>Unvanı</t>
  </si>
  <si>
    <t>YURTİÇİ / YURTDIŞI GEÇİCİ GÖREV YOLLUĞU BİLDİRİMİ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</si>
  <si>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</si>
  <si>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</si>
  <si>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</si>
  <si>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</si>
  <si>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</si>
  <si>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</si>
  <si>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</si>
  <si>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</si>
  <si>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</si>
  <si>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</si>
  <si>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</si>
  <si>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</si>
  <si>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</si>
  <si>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</si>
  <si>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</si>
  <si>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</si>
  <si>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</si>
  <si>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</si>
  <si>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</si>
  <si>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YTL</t>
  </si>
  <si>
    <t xml:space="preserve">YTL </t>
  </si>
  <si>
    <t>G E N E L   T O P L A M</t>
  </si>
  <si>
    <t>Birim Yetkilisi (*)</t>
  </si>
  <si>
    <t>Bildirim Sahibi</t>
  </si>
  <si>
    <t>(İmza)</t>
  </si>
  <si>
    <t>(*)</t>
  </si>
  <si>
    <t>Bu kısım bildirim sahibinin görevi yerine</t>
  </si>
  <si>
    <t>getirmesinden bilgisi olan amir tarafından imzalanacaktır.</t>
  </si>
  <si>
    <t>M.Y.H.B.Y. Örnek No: 27</t>
  </si>
  <si>
    <t>Okul Müdürü</t>
  </si>
  <si>
    <t>Müdür B. Yrd.</t>
  </si>
  <si>
    <t>Müdür Yrd.</t>
  </si>
  <si>
    <t>Öğretmen</t>
  </si>
  <si>
    <t>Hizmetli Memur</t>
  </si>
  <si>
    <t>Memur</t>
  </si>
  <si>
    <t>4/d İşçi</t>
  </si>
  <si>
    <t>Ek Göstergesi</t>
  </si>
  <si>
    <t xml:space="preserve">Aylık Kadro Derecesi                                                             </t>
  </si>
  <si>
    <t>T.C Kimlik Numarası</t>
  </si>
  <si>
    <t>zorunludur</t>
  </si>
  <si>
    <t>Adı Soyadı :</t>
  </si>
  <si>
    <t>Unvanı      :</t>
  </si>
  <si>
    <t>GENÇ İLÇE MİLLİ EĞİTİM MÜDÜRLÜĞÜ</t>
  </si>
  <si>
    <t xml:space="preserve">   Yukarıda belirtilen tarih / saatler  arasında</t>
  </si>
  <si>
    <t xml:space="preserve"> e yapmış olduğum geçici görev yolculuğu ile ilgili</t>
  </si>
  <si>
    <t xml:space="preserve">YTL  harcamaya ait bildirimdir. </t>
  </si>
  <si>
    <t>Tahakkuk eden</t>
  </si>
  <si>
    <t>Ele Geçen</t>
  </si>
  <si>
    <t>Banka Şubesi</t>
  </si>
  <si>
    <t>Iban</t>
  </si>
  <si>
    <t>Damga V.</t>
  </si>
  <si>
    <t>Muhammed GÖRAL
0541 957 23 21</t>
  </si>
  <si>
    <t xml:space="preserve">             Bilgi için</t>
  </si>
  <si>
    <t>YAZDIR</t>
  </si>
  <si>
    <t>0,333333333333333</t>
  </si>
  <si>
    <t>0,666666666666667</t>
  </si>
  <si>
    <t>MUHAMMED GÖRAL</t>
  </si>
  <si>
    <t>GENÇ ZİRAAT BANKASI</t>
  </si>
  <si>
    <t>ADI SOYADI</t>
  </si>
  <si>
    <t xml:space="preserve"> Nereden Nereye Yolculuk Edildiği </t>
  </si>
  <si>
    <t>AKRABALIK
DERECESİ</t>
  </si>
  <si>
    <t>KENDİSİ</t>
  </si>
  <si>
    <t>YURTİÇİ SÜREKLİ  GÖREV YOLLUĞU BİLDİRİMİ</t>
  </si>
  <si>
    <t>OTOBÜS</t>
  </si>
  <si>
    <t>YER DEĞİŞTİRME GİDERLERİ</t>
  </si>
  <si>
    <t>SABİT
UNSUR</t>
  </si>
  <si>
    <t>DEĞİŞKEN UNSUR</t>
  </si>
  <si>
    <t>MESAFE / KM</t>
  </si>
  <si>
    <t>TUTARI</t>
  </si>
  <si>
    <t>BİR GÜNLÜK
YEVMİYE</t>
  </si>
  <si>
    <t xml:space="preserve">Banka </t>
  </si>
  <si>
    <t>ALİ</t>
  </si>
  <si>
    <t>EŞİ</t>
  </si>
  <si>
    <t>AYŞE</t>
  </si>
  <si>
    <t>OĞLU</t>
  </si>
  <si>
    <t>Bilgi için</t>
  </si>
  <si>
    <t>0541 957 23 21</t>
  </si>
  <si>
    <t>AHMET</t>
  </si>
  <si>
    <t>MEHMET</t>
  </si>
  <si>
    <t>MUSTAFA</t>
  </si>
  <si>
    <t>UĞUR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</si>
</sst>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9"/>
      <name val="Tahoma"/>
      <family val="2"/>
    </font>
    <font>
      <sz val="9"/>
      <name val="Tahoma"/>
      <family val="0"/>
    </font>
    <font>
      <sz val="48"/>
      <name val="Tahoma"/>
      <family val="2"/>
    </font>
    <font>
      <b/>
      <sz val="18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13" borderId="12" xfId="0" applyFont="1" applyFill="1" applyBorder="1" applyAlignment="1">
      <alignment vertical="center"/>
    </xf>
    <xf numFmtId="0" fontId="4" fillId="13" borderId="13" xfId="0" applyFont="1" applyFill="1" applyBorder="1" applyAlignment="1">
      <alignment vertical="center"/>
    </xf>
    <xf numFmtId="0" fontId="4" fillId="13" borderId="10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0" fontId="4" fillId="13" borderId="0" xfId="0" applyFont="1" applyFill="1" applyAlignment="1">
      <alignment/>
    </xf>
    <xf numFmtId="0" fontId="4" fillId="13" borderId="10" xfId="0" applyFont="1" applyFill="1" applyBorder="1" applyAlignment="1" quotePrefix="1">
      <alignment horizontal="right"/>
    </xf>
    <xf numFmtId="0" fontId="4" fillId="13" borderId="10" xfId="0" applyFont="1" applyFill="1" applyBorder="1" applyAlignment="1" quotePrefix="1">
      <alignment/>
    </xf>
    <xf numFmtId="0" fontId="4" fillId="13" borderId="0" xfId="0" applyFont="1" applyFill="1" applyBorder="1" applyAlignment="1">
      <alignment vertical="top"/>
    </xf>
    <xf numFmtId="0" fontId="4" fillId="13" borderId="15" xfId="0" applyFont="1" applyFill="1" applyBorder="1" applyAlignment="1">
      <alignment/>
    </xf>
    <xf numFmtId="0" fontId="4" fillId="13" borderId="16" xfId="0" applyFont="1" applyFill="1" applyBorder="1" applyAlignment="1">
      <alignment/>
    </xf>
    <xf numFmtId="0" fontId="4" fillId="13" borderId="17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10" fillId="13" borderId="10" xfId="0" applyFont="1" applyFill="1" applyBorder="1" applyAlignment="1">
      <alignment horizontal="left"/>
    </xf>
    <xf numFmtId="0" fontId="11" fillId="13" borderId="0" xfId="0" applyFont="1" applyFill="1" applyAlignment="1">
      <alignment/>
    </xf>
    <xf numFmtId="0" fontId="12" fillId="0" borderId="0" xfId="0" applyFont="1" applyAlignment="1">
      <alignment/>
    </xf>
    <xf numFmtId="0" fontId="4" fillId="13" borderId="0" xfId="0" applyFont="1" applyFill="1" applyBorder="1" applyAlignment="1">
      <alignment horizontal="center"/>
    </xf>
    <xf numFmtId="4" fontId="10" fillId="13" borderId="0" xfId="0" applyNumberFormat="1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10" xfId="0" applyFont="1" applyFill="1" applyBorder="1" applyAlignment="1">
      <alignment horizontal="left"/>
    </xf>
    <xf numFmtId="0" fontId="4" fillId="7" borderId="0" xfId="0" applyFont="1" applyFill="1" applyAlignment="1">
      <alignment/>
    </xf>
    <xf numFmtId="0" fontId="4" fillId="7" borderId="0" xfId="0" applyFont="1" applyFill="1" applyBorder="1" applyAlignment="1">
      <alignment horizontal="center"/>
    </xf>
    <xf numFmtId="4" fontId="10" fillId="7" borderId="0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0" xfId="0" applyFont="1" applyFill="1" applyBorder="1" applyAlignment="1" quotePrefix="1">
      <alignment horizontal="right"/>
    </xf>
    <xf numFmtId="0" fontId="4" fillId="7" borderId="10" xfId="0" applyFont="1" applyFill="1" applyBorder="1" applyAlignment="1" quotePrefix="1">
      <alignment/>
    </xf>
    <xf numFmtId="0" fontId="4" fillId="7" borderId="0" xfId="0" applyFont="1" applyFill="1" applyBorder="1" applyAlignment="1">
      <alignment vertical="top"/>
    </xf>
    <xf numFmtId="0" fontId="4" fillId="7" borderId="15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/>
    </xf>
    <xf numFmtId="0" fontId="11" fillId="7" borderId="0" xfId="0" applyFont="1" applyFill="1" applyAlignment="1">
      <alignment/>
    </xf>
    <xf numFmtId="0" fontId="11" fillId="7" borderId="20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7" borderId="0" xfId="0" applyFont="1" applyFill="1" applyBorder="1" applyAlignment="1">
      <alignment/>
    </xf>
    <xf numFmtId="0" fontId="3" fillId="7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2" fillId="7" borderId="0" xfId="0" applyFont="1" applyFill="1" applyAlignment="1">
      <alignment/>
    </xf>
    <xf numFmtId="0" fontId="14" fillId="7" borderId="2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5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9" fillId="33" borderId="0" xfId="0" applyFont="1" applyFill="1" applyAlignment="1">
      <alignment horizontal="center" vertical="center" textRotation="90"/>
    </xf>
    <xf numFmtId="4" fontId="10" fillId="7" borderId="0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4" fontId="4" fillId="7" borderId="18" xfId="0" applyNumberFormat="1" applyFont="1" applyFill="1" applyBorder="1" applyAlignment="1">
      <alignment horizontal="right" vertical="center"/>
    </xf>
    <xf numFmtId="4" fontId="4" fillId="7" borderId="26" xfId="0" applyNumberFormat="1" applyFont="1" applyFill="1" applyBorder="1" applyAlignment="1">
      <alignment horizontal="right" vertical="center"/>
    </xf>
    <xf numFmtId="0" fontId="4" fillId="7" borderId="24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center" vertical="center" textRotation="90" wrapText="1"/>
    </xf>
    <xf numFmtId="0" fontId="4" fillId="7" borderId="19" xfId="0" applyFont="1" applyFill="1" applyBorder="1" applyAlignment="1">
      <alignment horizontal="center" vertical="center" textRotation="90" wrapText="1"/>
    </xf>
    <xf numFmtId="0" fontId="4" fillId="7" borderId="27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7" borderId="0" xfId="0" applyFont="1" applyFill="1" applyBorder="1" applyAlignment="1">
      <alignment horizontal="center" vertical="center" textRotation="90" wrapText="1"/>
    </xf>
    <xf numFmtId="0" fontId="4" fillId="7" borderId="14" xfId="0" applyFont="1" applyFill="1" applyBorder="1" applyAlignment="1">
      <alignment horizontal="center" vertical="center" textRotation="90" wrapText="1"/>
    </xf>
    <xf numFmtId="0" fontId="4" fillId="7" borderId="15" xfId="0" applyFont="1" applyFill="1" applyBorder="1" applyAlignment="1">
      <alignment horizontal="center" vertical="center" textRotation="90" wrapText="1"/>
    </xf>
    <xf numFmtId="0" fontId="4" fillId="7" borderId="16" xfId="0" applyFont="1" applyFill="1" applyBorder="1" applyAlignment="1">
      <alignment horizontal="center" vertical="center" textRotation="90" wrapText="1"/>
    </xf>
    <xf numFmtId="0" fontId="4" fillId="7" borderId="17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 vertical="center"/>
    </xf>
    <xf numFmtId="4" fontId="14" fillId="0" borderId="24" xfId="0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" fontId="4" fillId="7" borderId="11" xfId="0" applyNumberFormat="1" applyFont="1" applyFill="1" applyBorder="1" applyAlignment="1">
      <alignment horizontal="right" vertical="center"/>
    </xf>
    <xf numFmtId="0" fontId="4" fillId="7" borderId="29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4" fontId="4" fillId="7" borderId="13" xfId="0" applyNumberFormat="1" applyFont="1" applyFill="1" applyBorder="1" applyAlignment="1">
      <alignment horizontal="right" vertical="center"/>
    </xf>
    <xf numFmtId="4" fontId="4" fillId="7" borderId="28" xfId="0" applyNumberFormat="1" applyFont="1" applyFill="1" applyBorder="1" applyAlignment="1">
      <alignment horizontal="right" vertical="center"/>
    </xf>
    <xf numFmtId="4" fontId="4" fillId="7" borderId="12" xfId="0" applyNumberFormat="1" applyFont="1" applyFill="1" applyBorder="1" applyAlignment="1">
      <alignment horizontal="right" vertical="center"/>
    </xf>
    <xf numFmtId="4" fontId="4" fillId="7" borderId="11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textRotation="90"/>
    </xf>
    <xf numFmtId="0" fontId="9" fillId="0" borderId="30" xfId="0" applyFont="1" applyFill="1" applyBorder="1" applyAlignment="1">
      <alignment horizontal="center" vertical="center" textRotation="90"/>
    </xf>
    <xf numFmtId="0" fontId="4" fillId="7" borderId="24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4" fontId="4" fillId="7" borderId="19" xfId="0" applyNumberFormat="1" applyFont="1" applyFill="1" applyBorder="1" applyAlignment="1">
      <alignment horizontal="center"/>
    </xf>
    <xf numFmtId="0" fontId="4" fillId="7" borderId="19" xfId="0" applyFont="1" applyFill="1" applyBorder="1" applyAlignment="1">
      <alignment horizontal="left"/>
    </xf>
    <xf numFmtId="0" fontId="4" fillId="7" borderId="27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13" borderId="12" xfId="0" applyFont="1" applyFill="1" applyBorder="1" applyAlignment="1">
      <alignment horizontal="left" vertical="center"/>
    </xf>
    <xf numFmtId="0" fontId="4" fillId="13" borderId="13" xfId="0" applyFont="1" applyFill="1" applyBorder="1" applyAlignment="1">
      <alignment horizontal="left" vertical="center"/>
    </xf>
    <xf numFmtId="0" fontId="4" fillId="13" borderId="28" xfId="0" applyFont="1" applyFill="1" applyBorder="1" applyAlignment="1">
      <alignment horizontal="left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13" borderId="12" xfId="0" applyFont="1" applyFill="1" applyBorder="1" applyAlignment="1">
      <alignment horizontal="left" vertical="center" wrapText="1"/>
    </xf>
    <xf numFmtId="0" fontId="4" fillId="13" borderId="13" xfId="0" applyFont="1" applyFill="1" applyBorder="1" applyAlignment="1">
      <alignment horizontal="left" vertical="center" wrapText="1"/>
    </xf>
    <xf numFmtId="0" fontId="4" fillId="13" borderId="28" xfId="0" applyFont="1" applyFill="1" applyBorder="1" applyAlignment="1">
      <alignment horizontal="left" vertical="center" wrapText="1"/>
    </xf>
    <xf numFmtId="0" fontId="4" fillId="13" borderId="24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3" borderId="27" xfId="0" applyFont="1" applyFill="1" applyBorder="1" applyAlignment="1">
      <alignment horizontal="center" vertical="center" textRotation="90" wrapText="1"/>
    </xf>
    <xf numFmtId="0" fontId="4" fillId="13" borderId="10" xfId="0" applyFont="1" applyFill="1" applyBorder="1" applyAlignment="1">
      <alignment horizontal="center" vertical="center" textRotation="90" wrapText="1"/>
    </xf>
    <xf numFmtId="0" fontId="4" fillId="13" borderId="14" xfId="0" applyFont="1" applyFill="1" applyBorder="1" applyAlignment="1">
      <alignment horizontal="center" vertical="center" textRotation="90" wrapText="1"/>
    </xf>
    <xf numFmtId="0" fontId="4" fillId="13" borderId="15" xfId="0" applyFont="1" applyFill="1" applyBorder="1" applyAlignment="1">
      <alignment horizontal="center" vertical="center" textRotation="90" wrapText="1"/>
    </xf>
    <xf numFmtId="0" fontId="4" fillId="13" borderId="17" xfId="0" applyFont="1" applyFill="1" applyBorder="1" applyAlignment="1">
      <alignment horizontal="center" vertical="center" textRotation="90" wrapText="1"/>
    </xf>
    <xf numFmtId="14" fontId="4" fillId="0" borderId="25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4" fontId="4" fillId="13" borderId="24" xfId="0" applyNumberFormat="1" applyFont="1" applyFill="1" applyBorder="1" applyAlignment="1">
      <alignment horizontal="right" vertical="center"/>
    </xf>
    <xf numFmtId="4" fontId="4" fillId="13" borderId="19" xfId="0" applyNumberFormat="1" applyFont="1" applyFill="1" applyBorder="1" applyAlignment="1">
      <alignment horizontal="right" vertical="center"/>
    </xf>
    <xf numFmtId="4" fontId="4" fillId="13" borderId="27" xfId="0" applyNumberFormat="1" applyFont="1" applyFill="1" applyBorder="1" applyAlignment="1">
      <alignment horizontal="right" vertical="center"/>
    </xf>
    <xf numFmtId="14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4" fillId="13" borderId="12" xfId="0" applyNumberFormat="1" applyFont="1" applyFill="1" applyBorder="1" applyAlignment="1">
      <alignment horizontal="right" vertical="center"/>
    </xf>
    <xf numFmtId="4" fontId="4" fillId="13" borderId="13" xfId="0" applyNumberFormat="1" applyFont="1" applyFill="1" applyBorder="1" applyAlignment="1">
      <alignment horizontal="right" vertical="center"/>
    </xf>
    <xf numFmtId="4" fontId="4" fillId="13" borderId="28" xfId="0" applyNumberFormat="1" applyFont="1" applyFill="1" applyBorder="1" applyAlignment="1">
      <alignment horizontal="right" vertical="center"/>
    </xf>
    <xf numFmtId="0" fontId="4" fillId="13" borderId="24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4" fontId="4" fillId="13" borderId="19" xfId="0" applyNumberFormat="1" applyFont="1" applyFill="1" applyBorder="1" applyAlignment="1">
      <alignment horizontal="center"/>
    </xf>
    <xf numFmtId="0" fontId="4" fillId="13" borderId="19" xfId="0" applyFont="1" applyFill="1" applyBorder="1" applyAlignment="1">
      <alignment horizontal="left"/>
    </xf>
    <xf numFmtId="0" fontId="4" fillId="13" borderId="27" xfId="0" applyFont="1" applyFill="1" applyBorder="1" applyAlignment="1">
      <alignment horizontal="left"/>
    </xf>
    <xf numFmtId="4" fontId="10" fillId="13" borderId="0" xfId="0" applyNumberFormat="1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14" fontId="4" fillId="13" borderId="0" xfId="0" applyNumberFormat="1" applyFont="1" applyFill="1" applyBorder="1" applyAlignment="1">
      <alignment horizontal="center" vertical="center"/>
    </xf>
    <xf numFmtId="14" fontId="4" fillId="13" borderId="0" xfId="0" applyNumberFormat="1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" fillId="13" borderId="0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0</xdr:colOff>
      <xdr:row>0</xdr:row>
      <xdr:rowOff>0</xdr:rowOff>
    </xdr:from>
    <xdr:to>
      <xdr:col>48</xdr:col>
      <xdr:colOff>1019175</xdr:colOff>
      <xdr:row>30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73475" y="0"/>
          <a:ext cx="1647825" cy="1135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BI85"/>
  <sheetViews>
    <sheetView showGridLines="0" tabSelected="1" zoomScale="72" zoomScaleNormal="72" workbookViewId="0" topLeftCell="A1">
      <selection activeCell="AC28" sqref="AC28:AR28"/>
    </sheetView>
  </sheetViews>
  <sheetFormatPr defaultColWidth="4.7109375" defaultRowHeight="12.75"/>
  <cols>
    <col min="1" max="1" width="2.421875" style="1" customWidth="1"/>
    <col min="2" max="2" width="27.8515625" style="1" customWidth="1"/>
    <col min="3" max="3" width="6.421875" style="1" customWidth="1"/>
    <col min="4" max="4" width="4.00390625" style="1" customWidth="1"/>
    <col min="5" max="5" width="8.00390625" style="1" customWidth="1"/>
    <col min="6" max="6" width="4.7109375" style="1" customWidth="1"/>
    <col min="7" max="7" width="6.7109375" style="1" customWidth="1"/>
    <col min="8" max="8" width="7.140625" style="1" customWidth="1"/>
    <col min="9" max="9" width="15.57421875" style="1" customWidth="1"/>
    <col min="10" max="10" width="16.00390625" style="1" customWidth="1"/>
    <col min="11" max="14" width="3.28125" style="1" customWidth="1"/>
    <col min="15" max="15" width="6.7109375" style="1" customWidth="1"/>
    <col min="16" max="16" width="5.8515625" style="1" customWidth="1"/>
    <col min="17" max="17" width="2.8515625" style="1" customWidth="1"/>
    <col min="18" max="18" width="3.28125" style="1" customWidth="1"/>
    <col min="19" max="21" width="2.8515625" style="1" customWidth="1"/>
    <col min="22" max="23" width="3.7109375" style="1" customWidth="1"/>
    <col min="24" max="24" width="2.7109375" style="1" customWidth="1"/>
    <col min="25" max="25" width="7.28125" style="1" customWidth="1"/>
    <col min="26" max="26" width="4.57421875" style="1" customWidth="1"/>
    <col min="27" max="27" width="2.7109375" style="1" customWidth="1"/>
    <col min="28" max="28" width="5.7109375" style="1" customWidth="1"/>
    <col min="29" max="29" width="2.57421875" style="1" customWidth="1"/>
    <col min="30" max="30" width="2.7109375" style="1" customWidth="1"/>
    <col min="31" max="31" width="2.00390625" style="1" customWidth="1"/>
    <col min="32" max="32" width="2.7109375" style="1" customWidth="1"/>
    <col min="33" max="33" width="5.28125" style="1" customWidth="1"/>
    <col min="34" max="34" width="13.421875" style="1" customWidth="1"/>
    <col min="35" max="35" width="3.28125" style="1" customWidth="1"/>
    <col min="36" max="36" width="2.7109375" style="1" customWidth="1"/>
    <col min="37" max="37" width="6.7109375" style="1" customWidth="1"/>
    <col min="38" max="38" width="5.7109375" style="1" customWidth="1"/>
    <col min="39" max="39" width="1.7109375" style="1" customWidth="1"/>
    <col min="40" max="45" width="3.7109375" style="1" customWidth="1"/>
    <col min="46" max="48" width="4.7109375" style="1" customWidth="1"/>
    <col min="49" max="49" width="15.57421875" style="1" customWidth="1"/>
    <col min="50" max="50" width="18.7109375" style="1" customWidth="1"/>
    <col min="51" max="51" width="14.28125" style="1" customWidth="1"/>
    <col min="52" max="54" width="4.7109375" style="1" customWidth="1"/>
    <col min="55" max="55" width="3.57421875" style="1" customWidth="1"/>
    <col min="56" max="56" width="8.421875" style="1" hidden="1" customWidth="1"/>
    <col min="57" max="57" width="4.7109375" style="1" hidden="1" customWidth="1"/>
    <col min="58" max="58" width="15.421875" style="1" hidden="1" customWidth="1"/>
    <col min="59" max="59" width="6.7109375" style="1" hidden="1" customWidth="1"/>
    <col min="60" max="60" width="7.28125" style="1" hidden="1" customWidth="1"/>
    <col min="61" max="61" width="6.57421875" style="1" hidden="1" customWidth="1"/>
    <col min="62" max="64" width="4.7109375" style="1" hidden="1" customWidth="1"/>
    <col min="65" max="65" width="4.7109375" style="1" customWidth="1"/>
    <col min="66" max="66" width="12.421875" style="1" customWidth="1"/>
    <col min="67" max="67" width="7.421875" style="1" customWidth="1"/>
    <col min="68" max="16384" width="4.7109375" style="1" customWidth="1"/>
  </cols>
  <sheetData>
    <row r="1" spans="1:51" ht="21.75" customHeight="1" thickBot="1">
      <c r="A1" s="36"/>
      <c r="B1" s="47" t="s">
        <v>0</v>
      </c>
      <c r="C1" s="48"/>
      <c r="D1" s="48"/>
      <c r="E1" s="48"/>
      <c r="F1" s="98" t="s">
        <v>59</v>
      </c>
      <c r="G1" s="98"/>
      <c r="H1" s="98"/>
      <c r="I1" s="98"/>
      <c r="J1" s="170" t="s">
        <v>63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4"/>
      <c r="AU1" s="186"/>
      <c r="AV1" s="186"/>
      <c r="AW1" s="186"/>
      <c r="AX1" s="93" t="s">
        <v>45</v>
      </c>
      <c r="AY1" s="36"/>
    </row>
    <row r="2" spans="1:51" ht="21.75" customHeight="1" thickBot="1">
      <c r="A2" s="36"/>
      <c r="B2" s="177" t="s">
        <v>41</v>
      </c>
      <c r="C2" s="178"/>
      <c r="D2" s="178"/>
      <c r="E2" s="178"/>
      <c r="F2" s="98">
        <v>22069469390</v>
      </c>
      <c r="G2" s="98"/>
      <c r="H2" s="98"/>
      <c r="I2" s="98"/>
      <c r="J2" s="171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4"/>
      <c r="AU2" s="186"/>
      <c r="AV2" s="186"/>
      <c r="AW2" s="186"/>
      <c r="AX2" s="93"/>
      <c r="AY2" s="36"/>
    </row>
    <row r="3" spans="1:51" ht="21.75" customHeight="1" thickBot="1">
      <c r="A3" s="36"/>
      <c r="B3" s="47" t="s">
        <v>1</v>
      </c>
      <c r="C3" s="48"/>
      <c r="D3" s="48"/>
      <c r="E3" s="48"/>
      <c r="F3" s="98" t="s">
        <v>37</v>
      </c>
      <c r="G3" s="98"/>
      <c r="H3" s="98"/>
      <c r="I3" s="98"/>
      <c r="J3" s="171"/>
      <c r="K3" s="146" t="s">
        <v>65</v>
      </c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9"/>
      <c r="AS3" s="39"/>
      <c r="AT3" s="34"/>
      <c r="AU3" s="186"/>
      <c r="AV3" s="186"/>
      <c r="AW3" s="186"/>
      <c r="AX3" s="93"/>
      <c r="AY3" s="36"/>
    </row>
    <row r="4" spans="1:52" ht="21.75" customHeight="1" thickBot="1">
      <c r="A4" s="36"/>
      <c r="B4" s="132" t="s">
        <v>40</v>
      </c>
      <c r="C4" s="133"/>
      <c r="D4" s="133"/>
      <c r="E4" s="133"/>
      <c r="F4" s="98">
        <v>4</v>
      </c>
      <c r="G4" s="98"/>
      <c r="H4" s="98"/>
      <c r="I4" s="98"/>
      <c r="J4" s="171"/>
      <c r="K4" s="34"/>
      <c r="L4" s="34"/>
      <c r="M4" s="34"/>
      <c r="N4" s="34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193" t="s">
        <v>3</v>
      </c>
      <c r="AG4" s="194"/>
      <c r="AH4" s="194"/>
      <c r="AI4" s="194"/>
      <c r="AJ4" s="195"/>
      <c r="AK4" s="180" t="s">
        <v>45</v>
      </c>
      <c r="AL4" s="181"/>
      <c r="AM4" s="181"/>
      <c r="AN4" s="181"/>
      <c r="AO4" s="181"/>
      <c r="AP4" s="181"/>
      <c r="AQ4" s="181"/>
      <c r="AR4" s="182"/>
      <c r="AS4" s="44"/>
      <c r="AT4" s="34"/>
      <c r="AU4" s="186"/>
      <c r="AV4" s="186"/>
      <c r="AW4" s="186"/>
      <c r="AX4" s="93"/>
      <c r="AY4" s="36"/>
      <c r="AZ4" s="10"/>
    </row>
    <row r="5" spans="1:52" ht="21.75" customHeight="1" thickBot="1">
      <c r="A5" s="36"/>
      <c r="B5" s="132" t="s">
        <v>39</v>
      </c>
      <c r="C5" s="133"/>
      <c r="D5" s="133"/>
      <c r="E5" s="133"/>
      <c r="F5" s="98">
        <v>1100</v>
      </c>
      <c r="G5" s="98"/>
      <c r="H5" s="98"/>
      <c r="I5" s="98"/>
      <c r="J5" s="171"/>
      <c r="K5" s="34"/>
      <c r="L5" s="34"/>
      <c r="M5" s="34"/>
      <c r="N5" s="3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196"/>
      <c r="AG5" s="197"/>
      <c r="AH5" s="197"/>
      <c r="AI5" s="197"/>
      <c r="AJ5" s="198"/>
      <c r="AK5" s="183"/>
      <c r="AL5" s="184"/>
      <c r="AM5" s="184"/>
      <c r="AN5" s="184"/>
      <c r="AO5" s="184"/>
      <c r="AP5" s="184"/>
      <c r="AQ5" s="184"/>
      <c r="AR5" s="185"/>
      <c r="AS5" s="44"/>
      <c r="AT5" s="34"/>
      <c r="AU5" s="186"/>
      <c r="AV5" s="186"/>
      <c r="AW5" s="186"/>
      <c r="AX5" s="93"/>
      <c r="AY5" s="35"/>
      <c r="AZ5" s="10"/>
    </row>
    <row r="6" spans="1:51" ht="21.75" customHeight="1" thickBot="1">
      <c r="A6" s="36"/>
      <c r="B6" s="47" t="s">
        <v>4</v>
      </c>
      <c r="C6" s="48"/>
      <c r="D6" s="48"/>
      <c r="E6" s="48"/>
      <c r="F6" s="98">
        <v>39.85</v>
      </c>
      <c r="G6" s="98"/>
      <c r="H6" s="98"/>
      <c r="I6" s="98"/>
      <c r="J6" s="172"/>
      <c r="K6" s="39"/>
      <c r="L6" s="39"/>
      <c r="M6" s="39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37"/>
      <c r="AF6" s="134" t="s">
        <v>5</v>
      </c>
      <c r="AG6" s="135"/>
      <c r="AH6" s="135"/>
      <c r="AI6" s="135"/>
      <c r="AJ6" s="136"/>
      <c r="AK6" s="166"/>
      <c r="AL6" s="167"/>
      <c r="AM6" s="167"/>
      <c r="AN6" s="168"/>
      <c r="AO6" s="41">
        <v>2</v>
      </c>
      <c r="AP6" s="41">
        <v>0</v>
      </c>
      <c r="AQ6" s="41">
        <v>1</v>
      </c>
      <c r="AR6" s="41">
        <v>8</v>
      </c>
      <c r="AS6" s="40"/>
      <c r="AT6" s="34"/>
      <c r="AU6" s="186"/>
      <c r="AV6" s="186"/>
      <c r="AW6" s="186"/>
      <c r="AX6" s="93"/>
      <c r="AY6" s="35"/>
    </row>
    <row r="7" spans="1:51" ht="12.75" customHeight="1">
      <c r="A7" s="36"/>
      <c r="B7" s="110" t="s">
        <v>61</v>
      </c>
      <c r="C7" s="123"/>
      <c r="D7" s="123"/>
      <c r="E7" s="124"/>
      <c r="F7" s="125" t="s">
        <v>62</v>
      </c>
      <c r="G7" s="126"/>
      <c r="H7" s="126"/>
      <c r="I7" s="127"/>
      <c r="J7" s="68"/>
      <c r="K7" s="99" t="s">
        <v>9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99" t="s">
        <v>10</v>
      </c>
      <c r="W7" s="100"/>
      <c r="X7" s="100"/>
      <c r="Y7" s="100"/>
      <c r="Z7" s="100"/>
      <c r="AA7" s="100"/>
      <c r="AB7" s="100"/>
      <c r="AC7" s="111"/>
      <c r="AD7" s="99" t="s">
        <v>67</v>
      </c>
      <c r="AE7" s="100"/>
      <c r="AF7" s="100"/>
      <c r="AG7" s="100"/>
      <c r="AH7" s="100"/>
      <c r="AI7" s="100"/>
      <c r="AJ7" s="100"/>
      <c r="AK7" s="100"/>
      <c r="AL7" s="111"/>
      <c r="AM7" s="99" t="s">
        <v>12</v>
      </c>
      <c r="AN7" s="100"/>
      <c r="AO7" s="100"/>
      <c r="AP7" s="100"/>
      <c r="AQ7" s="100"/>
      <c r="AR7" s="111"/>
      <c r="AS7" s="40"/>
      <c r="AT7" s="34"/>
      <c r="AU7" s="186"/>
      <c r="AV7" s="186"/>
      <c r="AW7" s="186"/>
      <c r="AX7" s="93"/>
      <c r="AY7" s="36"/>
    </row>
    <row r="8" spans="1:51" ht="13.5" thickBot="1">
      <c r="A8" s="36"/>
      <c r="B8" s="125"/>
      <c r="C8" s="126"/>
      <c r="D8" s="126"/>
      <c r="E8" s="127"/>
      <c r="F8" s="125"/>
      <c r="G8" s="126"/>
      <c r="H8" s="126"/>
      <c r="I8" s="127"/>
      <c r="J8" s="69"/>
      <c r="K8" s="103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3"/>
      <c r="W8" s="104"/>
      <c r="X8" s="104"/>
      <c r="Y8" s="104"/>
      <c r="Z8" s="104"/>
      <c r="AA8" s="104"/>
      <c r="AB8" s="104"/>
      <c r="AC8" s="113"/>
      <c r="AD8" s="103"/>
      <c r="AE8" s="104"/>
      <c r="AF8" s="104"/>
      <c r="AG8" s="104"/>
      <c r="AH8" s="104"/>
      <c r="AI8" s="104"/>
      <c r="AJ8" s="104"/>
      <c r="AK8" s="104"/>
      <c r="AL8" s="113"/>
      <c r="AM8" s="101"/>
      <c r="AN8" s="102"/>
      <c r="AO8" s="102"/>
      <c r="AP8" s="102"/>
      <c r="AQ8" s="102"/>
      <c r="AR8" s="112"/>
      <c r="AS8" s="40"/>
      <c r="AT8" s="34"/>
      <c r="AU8" s="186"/>
      <c r="AV8" s="186"/>
      <c r="AW8" s="186"/>
      <c r="AX8" s="93"/>
      <c r="AY8" s="36"/>
    </row>
    <row r="9" spans="1:51" ht="15.75" customHeight="1">
      <c r="A9" s="36"/>
      <c r="B9" s="125"/>
      <c r="C9" s="126"/>
      <c r="D9" s="126"/>
      <c r="E9" s="127"/>
      <c r="F9" s="125"/>
      <c r="G9" s="126"/>
      <c r="H9" s="126"/>
      <c r="I9" s="127"/>
      <c r="J9" s="69"/>
      <c r="K9" s="137" t="s">
        <v>15</v>
      </c>
      <c r="L9" s="138"/>
      <c r="M9" s="138"/>
      <c r="N9" s="139"/>
      <c r="O9" s="110" t="s">
        <v>72</v>
      </c>
      <c r="P9" s="111"/>
      <c r="Q9" s="99" t="s">
        <v>71</v>
      </c>
      <c r="R9" s="100"/>
      <c r="S9" s="100"/>
      <c r="T9" s="100"/>
      <c r="U9" s="100"/>
      <c r="V9" s="110" t="s">
        <v>18</v>
      </c>
      <c r="W9" s="123"/>
      <c r="X9" s="123"/>
      <c r="Y9" s="124"/>
      <c r="Z9" s="110" t="s">
        <v>17</v>
      </c>
      <c r="AA9" s="123"/>
      <c r="AB9" s="123"/>
      <c r="AC9" s="124"/>
      <c r="AD9" s="110" t="s">
        <v>68</v>
      </c>
      <c r="AE9" s="100"/>
      <c r="AF9" s="100"/>
      <c r="AG9" s="111"/>
      <c r="AH9" s="99" t="s">
        <v>69</v>
      </c>
      <c r="AI9" s="100"/>
      <c r="AJ9" s="100"/>
      <c r="AK9" s="100"/>
      <c r="AL9" s="111"/>
      <c r="AM9" s="101"/>
      <c r="AN9" s="102"/>
      <c r="AO9" s="102"/>
      <c r="AP9" s="102"/>
      <c r="AQ9" s="102"/>
      <c r="AR9" s="112"/>
      <c r="AS9" s="40"/>
      <c r="AT9" s="34"/>
      <c r="AU9" s="186"/>
      <c r="AV9" s="186"/>
      <c r="AW9" s="186"/>
      <c r="AX9" s="93"/>
      <c r="AY9" s="36"/>
    </row>
    <row r="10" spans="1:51" ht="12.75">
      <c r="A10" s="36"/>
      <c r="B10" s="125"/>
      <c r="C10" s="126"/>
      <c r="D10" s="126"/>
      <c r="E10" s="127"/>
      <c r="F10" s="125"/>
      <c r="G10" s="126"/>
      <c r="H10" s="126"/>
      <c r="I10" s="127"/>
      <c r="J10" s="69"/>
      <c r="K10" s="140"/>
      <c r="L10" s="141"/>
      <c r="M10" s="141"/>
      <c r="N10" s="142"/>
      <c r="O10" s="101"/>
      <c r="P10" s="112"/>
      <c r="Q10" s="101"/>
      <c r="R10" s="102"/>
      <c r="S10" s="102"/>
      <c r="T10" s="102"/>
      <c r="U10" s="102"/>
      <c r="V10" s="125"/>
      <c r="W10" s="126"/>
      <c r="X10" s="126"/>
      <c r="Y10" s="127"/>
      <c r="Z10" s="125"/>
      <c r="AA10" s="126"/>
      <c r="AB10" s="126"/>
      <c r="AC10" s="127"/>
      <c r="AD10" s="101"/>
      <c r="AE10" s="102"/>
      <c r="AF10" s="102"/>
      <c r="AG10" s="112"/>
      <c r="AH10" s="101"/>
      <c r="AI10" s="102"/>
      <c r="AJ10" s="102"/>
      <c r="AK10" s="102"/>
      <c r="AL10" s="112"/>
      <c r="AM10" s="101"/>
      <c r="AN10" s="102"/>
      <c r="AO10" s="102"/>
      <c r="AP10" s="102"/>
      <c r="AQ10" s="102"/>
      <c r="AR10" s="112"/>
      <c r="AS10" s="40"/>
      <c r="AT10" s="34"/>
      <c r="AU10" s="186"/>
      <c r="AV10" s="186"/>
      <c r="AW10" s="186"/>
      <c r="AX10" s="93"/>
      <c r="AY10" s="36"/>
    </row>
    <row r="11" spans="1:51" ht="13.5" thickBot="1">
      <c r="A11" s="36"/>
      <c r="B11" s="125"/>
      <c r="C11" s="126"/>
      <c r="D11" s="126"/>
      <c r="E11" s="127"/>
      <c r="F11" s="125"/>
      <c r="G11" s="126"/>
      <c r="H11" s="126"/>
      <c r="I11" s="127"/>
      <c r="J11" s="69"/>
      <c r="K11" s="140"/>
      <c r="L11" s="141"/>
      <c r="M11" s="141"/>
      <c r="N11" s="142"/>
      <c r="O11" s="101"/>
      <c r="P11" s="112"/>
      <c r="Q11" s="101"/>
      <c r="R11" s="102"/>
      <c r="S11" s="102"/>
      <c r="T11" s="102"/>
      <c r="U11" s="102"/>
      <c r="V11" s="125"/>
      <c r="W11" s="126"/>
      <c r="X11" s="126"/>
      <c r="Y11" s="127"/>
      <c r="Z11" s="128"/>
      <c r="AA11" s="129"/>
      <c r="AB11" s="129"/>
      <c r="AC11" s="130"/>
      <c r="AD11" s="101"/>
      <c r="AE11" s="102"/>
      <c r="AF11" s="102"/>
      <c r="AG11" s="112"/>
      <c r="AH11" s="103"/>
      <c r="AI11" s="104"/>
      <c r="AJ11" s="104"/>
      <c r="AK11" s="104"/>
      <c r="AL11" s="113"/>
      <c r="AM11" s="103"/>
      <c r="AN11" s="104"/>
      <c r="AO11" s="104"/>
      <c r="AP11" s="104"/>
      <c r="AQ11" s="104"/>
      <c r="AR11" s="113"/>
      <c r="AS11" s="40"/>
      <c r="AT11" s="34"/>
      <c r="AU11" s="186"/>
      <c r="AV11" s="186"/>
      <c r="AW11" s="186"/>
      <c r="AX11" s="93"/>
      <c r="AY11" s="36"/>
    </row>
    <row r="12" spans="1:61" ht="30.75" customHeight="1" thickBot="1">
      <c r="A12" s="36"/>
      <c r="B12" s="128"/>
      <c r="C12" s="129"/>
      <c r="D12" s="129"/>
      <c r="E12" s="130"/>
      <c r="F12" s="128"/>
      <c r="G12" s="129"/>
      <c r="H12" s="129"/>
      <c r="I12" s="130"/>
      <c r="J12" s="70"/>
      <c r="K12" s="143"/>
      <c r="L12" s="144"/>
      <c r="M12" s="144"/>
      <c r="N12" s="145"/>
      <c r="O12" s="103"/>
      <c r="P12" s="113"/>
      <c r="Q12" s="103"/>
      <c r="R12" s="104"/>
      <c r="S12" s="104"/>
      <c r="T12" s="104"/>
      <c r="U12" s="104"/>
      <c r="V12" s="128"/>
      <c r="W12" s="129"/>
      <c r="X12" s="129"/>
      <c r="Y12" s="130"/>
      <c r="Z12" s="120" t="s">
        <v>21</v>
      </c>
      <c r="AA12" s="121"/>
      <c r="AB12" s="121"/>
      <c r="AC12" s="122"/>
      <c r="AD12" s="103"/>
      <c r="AE12" s="104"/>
      <c r="AF12" s="104"/>
      <c r="AG12" s="113"/>
      <c r="AH12" s="71" t="s">
        <v>70</v>
      </c>
      <c r="AI12" s="117" t="s">
        <v>71</v>
      </c>
      <c r="AJ12" s="118"/>
      <c r="AK12" s="118"/>
      <c r="AL12" s="119"/>
      <c r="AM12" s="117" t="s">
        <v>23</v>
      </c>
      <c r="AN12" s="118"/>
      <c r="AO12" s="118"/>
      <c r="AP12" s="118"/>
      <c r="AQ12" s="118"/>
      <c r="AR12" s="119"/>
      <c r="AS12" s="40"/>
      <c r="AT12" s="34"/>
      <c r="AU12" s="186"/>
      <c r="AV12" s="186"/>
      <c r="AW12" s="186"/>
      <c r="AX12" s="93"/>
      <c r="AY12" s="36"/>
      <c r="BF12" s="1" t="s">
        <v>32</v>
      </c>
      <c r="BG12" s="1">
        <v>13</v>
      </c>
      <c r="BH12" s="11" t="s">
        <v>57</v>
      </c>
      <c r="BI12" s="1">
        <v>0</v>
      </c>
    </row>
    <row r="13" spans="1:61" ht="46.5" customHeight="1" thickBot="1">
      <c r="A13" s="36"/>
      <c r="B13" s="97" t="s">
        <v>74</v>
      </c>
      <c r="C13" s="98"/>
      <c r="D13" s="98"/>
      <c r="E13" s="98"/>
      <c r="F13" s="114"/>
      <c r="G13" s="115"/>
      <c r="H13" s="115"/>
      <c r="I13" s="116"/>
      <c r="J13" s="64" t="s">
        <v>64</v>
      </c>
      <c r="K13" s="105">
        <v>1</v>
      </c>
      <c r="L13" s="106"/>
      <c r="M13" s="106"/>
      <c r="N13" s="107"/>
      <c r="O13" s="108">
        <f>F6</f>
        <v>39.85</v>
      </c>
      <c r="P13" s="109"/>
      <c r="Q13" s="169">
        <f aca="true" t="shared" si="0" ref="Q13:Q18">O13*K13</f>
        <v>39.85</v>
      </c>
      <c r="R13" s="169"/>
      <c r="S13" s="169"/>
      <c r="T13" s="169"/>
      <c r="U13" s="169"/>
      <c r="V13" s="157" t="s">
        <v>66</v>
      </c>
      <c r="W13" s="158"/>
      <c r="X13" s="158"/>
      <c r="Y13" s="159"/>
      <c r="Z13" s="148">
        <v>50</v>
      </c>
      <c r="AA13" s="149"/>
      <c r="AB13" s="149"/>
      <c r="AC13" s="150"/>
      <c r="AD13" s="176">
        <f>O13*20</f>
        <v>797</v>
      </c>
      <c r="AE13" s="176"/>
      <c r="AF13" s="176"/>
      <c r="AG13" s="176"/>
      <c r="AH13" s="83">
        <v>50</v>
      </c>
      <c r="AI13" s="169">
        <f>(F6*5)/100*AH13</f>
        <v>99.625</v>
      </c>
      <c r="AJ13" s="169"/>
      <c r="AK13" s="169"/>
      <c r="AL13" s="169"/>
      <c r="AM13" s="169">
        <f>Q13+Z13+AD13+AI13</f>
        <v>986.475</v>
      </c>
      <c r="AN13" s="169"/>
      <c r="AO13" s="169"/>
      <c r="AP13" s="169"/>
      <c r="AQ13" s="169"/>
      <c r="AR13" s="169"/>
      <c r="AS13" s="45"/>
      <c r="AT13" s="34"/>
      <c r="AU13" s="186"/>
      <c r="AV13" s="186"/>
      <c r="AW13" s="186"/>
      <c r="AX13" s="93"/>
      <c r="AY13" s="36"/>
      <c r="BF13" s="1" t="s">
        <v>33</v>
      </c>
      <c r="BG13" s="1">
        <v>12</v>
      </c>
      <c r="BH13" s="11" t="s">
        <v>58</v>
      </c>
      <c r="BI13" s="1">
        <v>450</v>
      </c>
    </row>
    <row r="14" spans="1:61" ht="46.5" customHeight="1" thickBot="1">
      <c r="A14" s="36"/>
      <c r="B14" s="97" t="s">
        <v>76</v>
      </c>
      <c r="C14" s="98"/>
      <c r="D14" s="98"/>
      <c r="E14" s="98"/>
      <c r="F14" s="114"/>
      <c r="G14" s="115"/>
      <c r="H14" s="115"/>
      <c r="I14" s="116"/>
      <c r="J14" s="64" t="s">
        <v>75</v>
      </c>
      <c r="K14" s="105">
        <v>1</v>
      </c>
      <c r="L14" s="106"/>
      <c r="M14" s="106"/>
      <c r="N14" s="107"/>
      <c r="O14" s="108">
        <f>F6</f>
        <v>39.85</v>
      </c>
      <c r="P14" s="109"/>
      <c r="Q14" s="169">
        <f t="shared" si="0"/>
        <v>39.85</v>
      </c>
      <c r="R14" s="169"/>
      <c r="S14" s="169"/>
      <c r="T14" s="169"/>
      <c r="U14" s="169"/>
      <c r="V14" s="160"/>
      <c r="W14" s="161"/>
      <c r="X14" s="161"/>
      <c r="Y14" s="162"/>
      <c r="Z14" s="151"/>
      <c r="AA14" s="152"/>
      <c r="AB14" s="152"/>
      <c r="AC14" s="153"/>
      <c r="AD14" s="176">
        <f>Q14*10</f>
        <v>398.5</v>
      </c>
      <c r="AE14" s="176"/>
      <c r="AF14" s="176"/>
      <c r="AG14" s="176"/>
      <c r="AH14" s="81"/>
      <c r="AI14" s="169">
        <f>(F6*5)/100*AH14</f>
        <v>0</v>
      </c>
      <c r="AJ14" s="169"/>
      <c r="AK14" s="169"/>
      <c r="AL14" s="169"/>
      <c r="AM14" s="169">
        <f>IF(B14&lt;&gt;"",(Q14+Z14+AD14+Z13),"")</f>
        <v>488.35</v>
      </c>
      <c r="AN14" s="169"/>
      <c r="AO14" s="169"/>
      <c r="AP14" s="169"/>
      <c r="AQ14" s="169"/>
      <c r="AR14" s="169"/>
      <c r="AS14" s="45"/>
      <c r="AT14" s="34"/>
      <c r="AU14" s="186"/>
      <c r="AV14" s="186"/>
      <c r="AW14" s="186"/>
      <c r="AX14" s="93"/>
      <c r="AY14" s="36"/>
      <c r="BF14" s="1" t="s">
        <v>34</v>
      </c>
      <c r="BG14" s="1">
        <v>11</v>
      </c>
      <c r="BH14" s="12">
        <v>1</v>
      </c>
      <c r="BI14" s="1">
        <v>500</v>
      </c>
    </row>
    <row r="15" spans="1:61" ht="46.5" customHeight="1" thickBot="1">
      <c r="A15" s="36"/>
      <c r="B15" s="97" t="s">
        <v>80</v>
      </c>
      <c r="C15" s="98"/>
      <c r="D15" s="98"/>
      <c r="E15" s="98"/>
      <c r="F15" s="114"/>
      <c r="G15" s="115"/>
      <c r="H15" s="115"/>
      <c r="I15" s="116"/>
      <c r="J15" s="64" t="s">
        <v>77</v>
      </c>
      <c r="K15" s="105">
        <v>1</v>
      </c>
      <c r="L15" s="106"/>
      <c r="M15" s="106"/>
      <c r="N15" s="107"/>
      <c r="O15" s="108">
        <f>F6</f>
        <v>39.85</v>
      </c>
      <c r="P15" s="109"/>
      <c r="Q15" s="169">
        <f t="shared" si="0"/>
        <v>39.85</v>
      </c>
      <c r="R15" s="169"/>
      <c r="S15" s="169"/>
      <c r="T15" s="169"/>
      <c r="U15" s="169"/>
      <c r="V15" s="160"/>
      <c r="W15" s="161"/>
      <c r="X15" s="161"/>
      <c r="Y15" s="162"/>
      <c r="Z15" s="151"/>
      <c r="AA15" s="152"/>
      <c r="AB15" s="152"/>
      <c r="AC15" s="153"/>
      <c r="AD15" s="176">
        <f>Q15*10</f>
        <v>398.5</v>
      </c>
      <c r="AE15" s="176"/>
      <c r="AF15" s="176"/>
      <c r="AG15" s="176"/>
      <c r="AH15" s="81"/>
      <c r="AI15" s="169">
        <f>(F6*5)/100*AH15</f>
        <v>0</v>
      </c>
      <c r="AJ15" s="169"/>
      <c r="AK15" s="169"/>
      <c r="AL15" s="169"/>
      <c r="AM15" s="169">
        <f>IF(B14&lt;&gt;"",(Q14+Z14+AD14+Z13),"")</f>
        <v>488.35</v>
      </c>
      <c r="AN15" s="169"/>
      <c r="AO15" s="169"/>
      <c r="AP15" s="169"/>
      <c r="AQ15" s="169"/>
      <c r="AR15" s="169"/>
      <c r="AS15" s="45"/>
      <c r="AT15" s="34"/>
      <c r="AU15" s="186"/>
      <c r="AV15" s="186"/>
      <c r="AW15" s="186"/>
      <c r="AX15" s="93"/>
      <c r="AY15" s="36"/>
      <c r="BF15" s="1" t="s">
        <v>35</v>
      </c>
      <c r="BG15" s="1">
        <v>10</v>
      </c>
      <c r="BH15" s="12">
        <v>2</v>
      </c>
      <c r="BI15" s="1">
        <v>600</v>
      </c>
    </row>
    <row r="16" spans="1:61" ht="46.5" customHeight="1" thickBot="1">
      <c r="A16" s="36"/>
      <c r="B16" s="97" t="s">
        <v>81</v>
      </c>
      <c r="C16" s="98"/>
      <c r="D16" s="98"/>
      <c r="E16" s="98"/>
      <c r="F16" s="114"/>
      <c r="G16" s="115"/>
      <c r="H16" s="115"/>
      <c r="I16" s="116"/>
      <c r="J16" s="64" t="s">
        <v>77</v>
      </c>
      <c r="K16" s="105">
        <v>1</v>
      </c>
      <c r="L16" s="106"/>
      <c r="M16" s="106"/>
      <c r="N16" s="107"/>
      <c r="O16" s="108">
        <f>F6</f>
        <v>39.85</v>
      </c>
      <c r="P16" s="109"/>
      <c r="Q16" s="169">
        <f t="shared" si="0"/>
        <v>39.85</v>
      </c>
      <c r="R16" s="169"/>
      <c r="S16" s="169"/>
      <c r="T16" s="169"/>
      <c r="U16" s="169"/>
      <c r="V16" s="160"/>
      <c r="W16" s="161"/>
      <c r="X16" s="161"/>
      <c r="Y16" s="162"/>
      <c r="Z16" s="151"/>
      <c r="AA16" s="152"/>
      <c r="AB16" s="152"/>
      <c r="AC16" s="153"/>
      <c r="AD16" s="176">
        <f>Q16*10</f>
        <v>398.5</v>
      </c>
      <c r="AE16" s="176"/>
      <c r="AF16" s="176"/>
      <c r="AG16" s="176"/>
      <c r="AH16" s="81"/>
      <c r="AI16" s="169">
        <f>(F6*5)/100*AH16</f>
        <v>0</v>
      </c>
      <c r="AJ16" s="169"/>
      <c r="AK16" s="169"/>
      <c r="AL16" s="169"/>
      <c r="AM16" s="169">
        <f>IF(B16&lt;&gt;"",(Q14+Z14+AD14+50),"")</f>
        <v>488.35</v>
      </c>
      <c r="AN16" s="169"/>
      <c r="AO16" s="169"/>
      <c r="AP16" s="169"/>
      <c r="AQ16" s="169"/>
      <c r="AR16" s="169"/>
      <c r="AS16" s="45"/>
      <c r="AT16" s="34"/>
      <c r="AU16" s="186"/>
      <c r="AV16" s="186"/>
      <c r="AW16" s="186"/>
      <c r="AX16" s="93"/>
      <c r="AY16" s="36"/>
      <c r="BF16" s="1" t="s">
        <v>37</v>
      </c>
      <c r="BG16" s="1">
        <v>9</v>
      </c>
      <c r="BH16" s="12">
        <v>3</v>
      </c>
      <c r="BI16" s="1">
        <v>900</v>
      </c>
    </row>
    <row r="17" spans="1:61" ht="46.5" customHeight="1" thickBot="1">
      <c r="A17" s="36"/>
      <c r="B17" s="97" t="s">
        <v>82</v>
      </c>
      <c r="C17" s="98"/>
      <c r="D17" s="98"/>
      <c r="E17" s="98"/>
      <c r="F17" s="114"/>
      <c r="G17" s="115"/>
      <c r="H17" s="115"/>
      <c r="I17" s="116"/>
      <c r="J17" s="64" t="s">
        <v>77</v>
      </c>
      <c r="K17" s="105">
        <v>1</v>
      </c>
      <c r="L17" s="106"/>
      <c r="M17" s="106"/>
      <c r="N17" s="107"/>
      <c r="O17" s="108">
        <f>F6</f>
        <v>39.85</v>
      </c>
      <c r="P17" s="109"/>
      <c r="Q17" s="169">
        <f t="shared" si="0"/>
        <v>39.85</v>
      </c>
      <c r="R17" s="169"/>
      <c r="S17" s="169"/>
      <c r="T17" s="169"/>
      <c r="U17" s="169"/>
      <c r="V17" s="160"/>
      <c r="W17" s="161"/>
      <c r="X17" s="161"/>
      <c r="Y17" s="162"/>
      <c r="Z17" s="151"/>
      <c r="AA17" s="152"/>
      <c r="AB17" s="152"/>
      <c r="AC17" s="153"/>
      <c r="AD17" s="176">
        <f>Q17*10</f>
        <v>398.5</v>
      </c>
      <c r="AE17" s="176"/>
      <c r="AF17" s="176"/>
      <c r="AG17" s="176"/>
      <c r="AH17" s="81"/>
      <c r="AI17" s="169">
        <f>(F6*5)/100*AH17</f>
        <v>0</v>
      </c>
      <c r="AJ17" s="169"/>
      <c r="AK17" s="169"/>
      <c r="AL17" s="169"/>
      <c r="AM17" s="169">
        <f>IF(B16&lt;&gt;"",(Q14+Z14+AD14+AH13+50),"")</f>
        <v>538.35</v>
      </c>
      <c r="AN17" s="169"/>
      <c r="AO17" s="169"/>
      <c r="AP17" s="169"/>
      <c r="AQ17" s="169"/>
      <c r="AR17" s="169"/>
      <c r="AS17" s="45"/>
      <c r="AT17" s="34"/>
      <c r="AU17" s="186"/>
      <c r="AV17" s="186"/>
      <c r="AW17" s="186"/>
      <c r="AX17" s="93"/>
      <c r="AY17" s="36"/>
      <c r="BF17" s="1" t="s">
        <v>36</v>
      </c>
      <c r="BG17" s="1">
        <v>8</v>
      </c>
      <c r="BH17" s="12">
        <v>4</v>
      </c>
      <c r="BI17" s="1">
        <v>1100</v>
      </c>
    </row>
    <row r="18" spans="1:61" ht="46.5" customHeight="1" thickBot="1">
      <c r="A18" s="36"/>
      <c r="B18" s="97" t="s">
        <v>83</v>
      </c>
      <c r="C18" s="98"/>
      <c r="D18" s="98"/>
      <c r="E18" s="98"/>
      <c r="F18" s="114"/>
      <c r="G18" s="115"/>
      <c r="H18" s="115"/>
      <c r="I18" s="116"/>
      <c r="J18" s="64" t="s">
        <v>77</v>
      </c>
      <c r="K18" s="105">
        <v>1</v>
      </c>
      <c r="L18" s="106"/>
      <c r="M18" s="106"/>
      <c r="N18" s="107"/>
      <c r="O18" s="108">
        <f>F6</f>
        <v>39.85</v>
      </c>
      <c r="P18" s="109"/>
      <c r="Q18" s="169">
        <f t="shared" si="0"/>
        <v>39.85</v>
      </c>
      <c r="R18" s="169"/>
      <c r="S18" s="169"/>
      <c r="T18" s="169"/>
      <c r="U18" s="169"/>
      <c r="V18" s="163"/>
      <c r="W18" s="164"/>
      <c r="X18" s="164"/>
      <c r="Y18" s="165"/>
      <c r="Z18" s="154"/>
      <c r="AA18" s="155"/>
      <c r="AB18" s="155"/>
      <c r="AC18" s="156"/>
      <c r="AD18" s="176">
        <v>0</v>
      </c>
      <c r="AE18" s="176"/>
      <c r="AF18" s="176"/>
      <c r="AG18" s="176"/>
      <c r="AH18" s="82"/>
      <c r="AI18" s="169">
        <f>(F6*5)/100*AH18</f>
        <v>0</v>
      </c>
      <c r="AJ18" s="169"/>
      <c r="AK18" s="169"/>
      <c r="AL18" s="169"/>
      <c r="AM18" s="169">
        <f>IF(B18&lt;&gt;"",(Q14+Z14+AD14)+50,"")</f>
        <v>488.35</v>
      </c>
      <c r="AN18" s="169"/>
      <c r="AO18" s="169"/>
      <c r="AP18" s="169"/>
      <c r="AQ18" s="169"/>
      <c r="AR18" s="169"/>
      <c r="AS18" s="45"/>
      <c r="AT18" s="34"/>
      <c r="AU18" s="186"/>
      <c r="AV18" s="186"/>
      <c r="AW18" s="186"/>
      <c r="AX18" s="93"/>
      <c r="AY18" s="36"/>
      <c r="BF18" s="1" t="s">
        <v>38</v>
      </c>
      <c r="BG18" s="1">
        <v>7</v>
      </c>
      <c r="BH18" s="12">
        <v>5</v>
      </c>
      <c r="BI18" s="1">
        <v>1600</v>
      </c>
    </row>
    <row r="19" spans="1:61" ht="83.25" customHeight="1" thickBot="1">
      <c r="A19" s="36"/>
      <c r="B19" s="117" t="s">
        <v>24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  <c r="O19" s="173"/>
      <c r="P19" s="174"/>
      <c r="Q19" s="175">
        <f>SUM(Q13:U18)</f>
        <v>239.1</v>
      </c>
      <c r="R19" s="173"/>
      <c r="S19" s="173"/>
      <c r="T19" s="173"/>
      <c r="U19" s="173"/>
      <c r="V19" s="177"/>
      <c r="W19" s="178"/>
      <c r="X19" s="178"/>
      <c r="Y19" s="179"/>
      <c r="Z19" s="175">
        <f>SUM(Z13:AC18)</f>
        <v>50</v>
      </c>
      <c r="AA19" s="173"/>
      <c r="AB19" s="173"/>
      <c r="AC19" s="174"/>
      <c r="AD19" s="117"/>
      <c r="AE19" s="118"/>
      <c r="AF19" s="118"/>
      <c r="AG19" s="119"/>
      <c r="AH19" s="67"/>
      <c r="AI19" s="175">
        <f>SUM(AI13:AL18)</f>
        <v>99.625</v>
      </c>
      <c r="AJ19" s="173"/>
      <c r="AK19" s="173"/>
      <c r="AL19" s="174"/>
      <c r="AM19" s="175">
        <f>SUM(AM13:AR18)</f>
        <v>3478.225</v>
      </c>
      <c r="AN19" s="173"/>
      <c r="AO19" s="173"/>
      <c r="AP19" s="173"/>
      <c r="AQ19" s="173"/>
      <c r="AR19" s="174"/>
      <c r="AS19" s="45"/>
      <c r="AT19" s="34"/>
      <c r="AU19" s="186"/>
      <c r="AV19" s="186"/>
      <c r="AW19" s="186"/>
      <c r="AX19" s="93"/>
      <c r="AY19" s="36"/>
      <c r="BG19" s="1">
        <v>6</v>
      </c>
      <c r="BH19" s="12"/>
      <c r="BI19" s="1">
        <v>2200</v>
      </c>
    </row>
    <row r="20" spans="1:61" ht="23.25" customHeight="1">
      <c r="A20" s="36"/>
      <c r="B20" s="188" t="s">
        <v>46</v>
      </c>
      <c r="C20" s="189"/>
      <c r="D20" s="189"/>
      <c r="E20" s="189"/>
      <c r="F20" s="189"/>
      <c r="G20" s="189"/>
      <c r="H20" s="189"/>
      <c r="I20" s="72">
        <f>F13</f>
        <v>0</v>
      </c>
      <c r="J20" s="72"/>
      <c r="K20" s="189" t="s">
        <v>47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90">
        <f>C25</f>
        <v>3451.82527225</v>
      </c>
      <c r="Y20" s="189"/>
      <c r="Z20" s="189"/>
      <c r="AA20" s="189"/>
      <c r="AB20" s="189"/>
      <c r="AC20" s="189"/>
      <c r="AD20" s="189"/>
      <c r="AE20" s="189"/>
      <c r="AF20" s="189"/>
      <c r="AG20" s="189"/>
      <c r="AH20" s="72"/>
      <c r="AI20" s="191" t="s">
        <v>48</v>
      </c>
      <c r="AJ20" s="191"/>
      <c r="AK20" s="191"/>
      <c r="AL20" s="191"/>
      <c r="AM20" s="191"/>
      <c r="AN20" s="191"/>
      <c r="AO20" s="191"/>
      <c r="AP20" s="191"/>
      <c r="AQ20" s="191"/>
      <c r="AR20" s="192"/>
      <c r="AS20" s="46"/>
      <c r="AT20" s="34"/>
      <c r="AU20" s="186"/>
      <c r="AV20" s="186"/>
      <c r="AW20" s="186"/>
      <c r="AX20" s="93"/>
      <c r="AY20" s="36"/>
      <c r="BG20" s="1">
        <v>5</v>
      </c>
      <c r="BH20" s="12"/>
      <c r="BI20" s="1">
        <v>3000</v>
      </c>
    </row>
    <row r="21" spans="1:60" ht="20.25" customHeight="1">
      <c r="A21" s="36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1"/>
      <c r="AS21" s="34"/>
      <c r="AT21" s="34"/>
      <c r="AU21" s="186"/>
      <c r="AV21" s="186"/>
      <c r="AW21" s="186"/>
      <c r="AX21" s="93"/>
      <c r="AY21" s="36"/>
      <c r="BG21" s="1">
        <v>4</v>
      </c>
      <c r="BH21" s="12"/>
    </row>
    <row r="22" spans="1:60" ht="26.25" customHeight="1">
      <c r="A22" s="36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  <c r="AS22" s="34"/>
      <c r="AT22" s="34"/>
      <c r="AU22" s="186"/>
      <c r="AV22" s="186"/>
      <c r="AW22" s="186"/>
      <c r="AX22" s="93"/>
      <c r="AY22" s="36"/>
      <c r="BG22" s="1">
        <v>3</v>
      </c>
      <c r="BH22" s="12"/>
    </row>
    <row r="23" spans="1:60" ht="24.75" customHeight="1">
      <c r="A23" s="36"/>
      <c r="B23" s="52" t="s">
        <v>49</v>
      </c>
      <c r="C23" s="94">
        <f>AM19</f>
        <v>3478.225</v>
      </c>
      <c r="D23" s="95"/>
      <c r="E23" s="95"/>
      <c r="F23" s="95"/>
      <c r="G23" s="95"/>
      <c r="H23" s="95"/>
      <c r="I23" s="95"/>
      <c r="J23" s="65"/>
      <c r="K23" s="50"/>
      <c r="L23" s="50"/>
      <c r="M23" s="50"/>
      <c r="N23" s="50"/>
      <c r="O23" s="50"/>
      <c r="P23" s="50"/>
      <c r="Q23" s="50"/>
      <c r="R23" s="50"/>
      <c r="S23" s="50"/>
      <c r="T23" s="147">
        <f ca="1">TODAY()</f>
        <v>43277</v>
      </c>
      <c r="U23" s="102"/>
      <c r="V23" s="102"/>
      <c r="W23" s="102"/>
      <c r="X23" s="102"/>
      <c r="Y23" s="102"/>
      <c r="Z23" s="50"/>
      <c r="AA23" s="50"/>
      <c r="AB23" s="50"/>
      <c r="AC23" s="50"/>
      <c r="AD23" s="50"/>
      <c r="AE23" s="50"/>
      <c r="AF23" s="50"/>
      <c r="AG23" s="53"/>
      <c r="AH23" s="53"/>
      <c r="AI23" s="89">
        <f ca="1">TODAY()</f>
        <v>43277</v>
      </c>
      <c r="AJ23" s="88"/>
      <c r="AK23" s="88"/>
      <c r="AL23" s="88"/>
      <c r="AM23" s="88"/>
      <c r="AN23" s="88"/>
      <c r="AO23" s="50"/>
      <c r="AP23" s="50"/>
      <c r="AQ23" s="50"/>
      <c r="AR23" s="51"/>
      <c r="AS23" s="34"/>
      <c r="AT23" s="34"/>
      <c r="AU23" s="186"/>
      <c r="AV23" s="186"/>
      <c r="AW23" s="186"/>
      <c r="AX23" s="93"/>
      <c r="AY23" s="36"/>
      <c r="BG23" s="1">
        <v>2</v>
      </c>
      <c r="BH23" s="12"/>
    </row>
    <row r="24" spans="1:60" ht="19.5" customHeight="1">
      <c r="A24" s="36"/>
      <c r="B24" s="52" t="s">
        <v>53</v>
      </c>
      <c r="C24" s="94">
        <f>C23*7.59/1000</f>
        <v>26.399727749999997</v>
      </c>
      <c r="D24" s="95"/>
      <c r="E24" s="95"/>
      <c r="F24" s="95"/>
      <c r="G24" s="95"/>
      <c r="H24" s="95"/>
      <c r="I24" s="95"/>
      <c r="J24" s="65"/>
      <c r="K24" s="50"/>
      <c r="L24" s="50"/>
      <c r="M24" s="50"/>
      <c r="N24" s="50"/>
      <c r="O24" s="50"/>
      <c r="P24" s="50"/>
      <c r="Q24" s="50"/>
      <c r="R24" s="50"/>
      <c r="S24" s="50"/>
      <c r="T24" s="88" t="s">
        <v>25</v>
      </c>
      <c r="U24" s="88"/>
      <c r="V24" s="88"/>
      <c r="W24" s="88"/>
      <c r="X24" s="88"/>
      <c r="Y24" s="88"/>
      <c r="Z24" s="50"/>
      <c r="AA24" s="50"/>
      <c r="AB24" s="50"/>
      <c r="AC24" s="50"/>
      <c r="AD24" s="50"/>
      <c r="AE24" s="50"/>
      <c r="AF24" s="50"/>
      <c r="AG24" s="54"/>
      <c r="AH24" s="66"/>
      <c r="AI24" s="87" t="s">
        <v>26</v>
      </c>
      <c r="AJ24" s="87"/>
      <c r="AK24" s="87"/>
      <c r="AL24" s="87"/>
      <c r="AM24" s="87"/>
      <c r="AN24" s="87"/>
      <c r="AO24" s="50"/>
      <c r="AP24" s="50"/>
      <c r="AQ24" s="53"/>
      <c r="AR24" s="51"/>
      <c r="AS24" s="34"/>
      <c r="AT24" s="34"/>
      <c r="AU24" s="186"/>
      <c r="AV24" s="186"/>
      <c r="AW24" s="186"/>
      <c r="AX24" s="93"/>
      <c r="AY24" s="36"/>
      <c r="BG24" s="1">
        <v>1</v>
      </c>
      <c r="BH24" s="12"/>
    </row>
    <row r="25" spans="1:60" ht="28.5" customHeight="1">
      <c r="A25" s="36"/>
      <c r="B25" s="52" t="s">
        <v>50</v>
      </c>
      <c r="C25" s="94">
        <f>C23-C24</f>
        <v>3451.82527225</v>
      </c>
      <c r="D25" s="95"/>
      <c r="E25" s="95"/>
      <c r="F25" s="95"/>
      <c r="G25" s="95"/>
      <c r="H25" s="95"/>
      <c r="I25" s="95"/>
      <c r="J25" s="65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87" t="s">
        <v>27</v>
      </c>
      <c r="AJ25" s="87"/>
      <c r="AK25" s="87"/>
      <c r="AL25" s="87"/>
      <c r="AM25" s="87"/>
      <c r="AN25" s="87"/>
      <c r="AO25" s="50"/>
      <c r="AP25" s="50"/>
      <c r="AQ25" s="50"/>
      <c r="AR25" s="51"/>
      <c r="AS25" s="34"/>
      <c r="AT25" s="34"/>
      <c r="AU25" s="186"/>
      <c r="AV25" s="186"/>
      <c r="AW25" s="186"/>
      <c r="AX25" s="93"/>
      <c r="AY25" s="36"/>
      <c r="BH25" s="12"/>
    </row>
    <row r="26" spans="1:60" ht="27.75" customHeight="1">
      <c r="A26" s="36"/>
      <c r="B26" s="52"/>
      <c r="C26" s="55"/>
      <c r="D26" s="56"/>
      <c r="E26" s="56"/>
      <c r="F26" s="56"/>
      <c r="G26" s="56"/>
      <c r="H26" s="56"/>
      <c r="I26" s="56"/>
      <c r="J26" s="65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7"/>
      <c r="AJ26" s="57"/>
      <c r="AK26" s="57"/>
      <c r="AL26" s="57"/>
      <c r="AM26" s="57"/>
      <c r="AN26" s="57"/>
      <c r="AO26" s="50"/>
      <c r="AP26" s="50"/>
      <c r="AQ26" s="50"/>
      <c r="AR26" s="51"/>
      <c r="AS26" s="34"/>
      <c r="AT26" s="34"/>
      <c r="AU26" s="186"/>
      <c r="AV26" s="186"/>
      <c r="AW26" s="186"/>
      <c r="AX26" s="93"/>
      <c r="AY26" s="36"/>
      <c r="BH26" s="12"/>
    </row>
    <row r="27" spans="1:60" ht="30" customHeight="1">
      <c r="A27" s="36"/>
      <c r="B27" s="58" t="s">
        <v>28</v>
      </c>
      <c r="C27" s="50" t="s">
        <v>29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88" t="s">
        <v>43</v>
      </c>
      <c r="R27" s="88"/>
      <c r="S27" s="88"/>
      <c r="T27" s="88"/>
      <c r="U27" s="88" t="str">
        <f>F1</f>
        <v>MUHAMMED GÖRAL</v>
      </c>
      <c r="V27" s="88"/>
      <c r="W27" s="88"/>
      <c r="X27" s="88"/>
      <c r="Y27" s="88"/>
      <c r="Z27" s="88"/>
      <c r="AA27" s="73" t="s">
        <v>73</v>
      </c>
      <c r="AB27" s="74"/>
      <c r="AC27" s="96" t="s">
        <v>60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42"/>
      <c r="AT27" s="34"/>
      <c r="AU27" s="186"/>
      <c r="AV27" s="186"/>
      <c r="AW27" s="186"/>
      <c r="AX27" s="93"/>
      <c r="AY27" s="36"/>
      <c r="BH27" s="12"/>
    </row>
    <row r="28" spans="1:60" ht="30" customHeight="1">
      <c r="A28" s="36"/>
      <c r="B28" s="59"/>
      <c r="C28" s="60" t="s">
        <v>30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50"/>
      <c r="P28" s="50"/>
      <c r="Q28" s="131" t="s">
        <v>44</v>
      </c>
      <c r="R28" s="131"/>
      <c r="S28" s="131"/>
      <c r="T28" s="131"/>
      <c r="U28" s="88" t="str">
        <f>F3</f>
        <v>Memur</v>
      </c>
      <c r="V28" s="88"/>
      <c r="W28" s="88"/>
      <c r="X28" s="88"/>
      <c r="Y28" s="88"/>
      <c r="Z28" s="88"/>
      <c r="AA28" s="73" t="s">
        <v>52</v>
      </c>
      <c r="AB28" s="74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42"/>
      <c r="AT28" s="34"/>
      <c r="AU28" s="186"/>
      <c r="AV28" s="186"/>
      <c r="AW28" s="186"/>
      <c r="AX28" s="93"/>
      <c r="AY28" s="36"/>
      <c r="BD28" s="75">
        <f>AM17-443.35</f>
        <v>95</v>
      </c>
      <c r="BH28" s="12"/>
    </row>
    <row r="29" spans="1:60" ht="54.75" customHeight="1" thickBot="1">
      <c r="A29" s="36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3"/>
      <c r="AS29" s="34"/>
      <c r="AT29" s="34"/>
      <c r="AU29" s="186"/>
      <c r="AV29" s="186"/>
      <c r="AW29" s="186"/>
      <c r="AX29" s="93"/>
      <c r="AY29" s="36"/>
      <c r="BH29" s="12"/>
    </row>
    <row r="30" spans="1:60" ht="12.75">
      <c r="A30" s="35"/>
      <c r="B30" s="50" t="s">
        <v>31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34"/>
      <c r="AT30" s="34"/>
      <c r="AU30" s="187"/>
      <c r="AV30" s="186"/>
      <c r="AW30" s="186"/>
      <c r="AX30" s="93"/>
      <c r="AY30" s="36"/>
      <c r="BH30" s="12"/>
    </row>
    <row r="31" spans="1:60" ht="12.75">
      <c r="A31" s="3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35"/>
      <c r="AT31" s="35"/>
      <c r="AU31" s="187"/>
      <c r="AV31" s="186"/>
      <c r="AW31" s="186"/>
      <c r="AX31" s="93"/>
      <c r="AY31" s="36"/>
      <c r="BH31" s="12"/>
    </row>
    <row r="32" spans="1:60" ht="12.75">
      <c r="A32" s="3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36"/>
      <c r="AT32" s="36"/>
      <c r="AX32" s="93"/>
      <c r="AY32" s="36"/>
      <c r="BH32" s="12"/>
    </row>
    <row r="33" spans="1:60" ht="15">
      <c r="A33" s="3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80"/>
      <c r="AD33" s="80"/>
      <c r="AE33" s="80"/>
      <c r="AF33" s="80"/>
      <c r="AG33" s="86" t="s">
        <v>78</v>
      </c>
      <c r="AH33" s="86"/>
      <c r="AI33" s="86"/>
      <c r="AJ33" s="86"/>
      <c r="AK33" s="86"/>
      <c r="AL33" s="80"/>
      <c r="AM33" s="77"/>
      <c r="AN33" s="77"/>
      <c r="AO33" s="77"/>
      <c r="AP33" s="77"/>
      <c r="AQ33" s="77"/>
      <c r="AR33" s="77"/>
      <c r="AS33" s="36"/>
      <c r="AT33" s="36"/>
      <c r="AX33" s="93"/>
      <c r="AY33" s="36"/>
      <c r="BH33" s="12"/>
    </row>
    <row r="34" spans="1:60" ht="18" customHeight="1">
      <c r="A34" s="3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84" t="s">
        <v>59</v>
      </c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79"/>
      <c r="AS34" s="78"/>
      <c r="AT34" s="78"/>
      <c r="AX34" s="93"/>
      <c r="AY34" s="36"/>
      <c r="BH34" s="12"/>
    </row>
    <row r="35" spans="1:60" ht="15.75" customHeight="1">
      <c r="A35" s="3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85" t="s">
        <v>79</v>
      </c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79"/>
      <c r="AS35" s="78"/>
      <c r="AT35" s="78"/>
      <c r="AX35" s="93"/>
      <c r="AY35" s="36"/>
      <c r="BH35" s="12"/>
    </row>
    <row r="36" spans="1:60" ht="12.75">
      <c r="A36" s="3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77"/>
      <c r="AS36" s="36"/>
      <c r="AT36" s="36"/>
      <c r="AX36" s="93"/>
      <c r="AY36" s="36"/>
      <c r="BH36" s="12"/>
    </row>
    <row r="37" spans="1:60" ht="5.2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93"/>
      <c r="AY37" s="36"/>
      <c r="BH37" s="12"/>
    </row>
    <row r="38" spans="1:60" ht="12.75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BH38" s="12"/>
    </row>
    <row r="39" spans="1:60" ht="12.7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BH39" s="12"/>
    </row>
    <row r="40" spans="1:60" ht="12.7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BH40" s="12"/>
    </row>
    <row r="41" ht="12.75">
      <c r="BH41" s="12"/>
    </row>
    <row r="42" ht="12.75">
      <c r="BH42" s="12"/>
    </row>
    <row r="43" ht="12.75">
      <c r="BH43" s="12"/>
    </row>
    <row r="44" ht="12.75">
      <c r="BH44" s="12"/>
    </row>
    <row r="45" ht="12.75">
      <c r="BH45" s="12"/>
    </row>
    <row r="46" ht="12.75">
      <c r="BH46" s="12"/>
    </row>
    <row r="47" ht="12.75">
      <c r="BH47" s="12"/>
    </row>
    <row r="48" ht="12.75">
      <c r="BH48" s="12"/>
    </row>
    <row r="49" ht="12.75">
      <c r="BH49" s="12"/>
    </row>
    <row r="50" ht="12.75">
      <c r="BH50" s="12"/>
    </row>
    <row r="51" ht="12.75">
      <c r="BH51" s="12"/>
    </row>
    <row r="52" ht="12.75">
      <c r="BH52" s="12"/>
    </row>
    <row r="53" ht="12.75">
      <c r="BH53" s="12"/>
    </row>
    <row r="54" ht="12.75">
      <c r="BH54" s="12"/>
    </row>
    <row r="55" ht="12.75">
      <c r="BH55" s="12"/>
    </row>
    <row r="56" ht="12.75">
      <c r="BH56" s="12"/>
    </row>
    <row r="57" ht="12.75">
      <c r="BH57" s="12"/>
    </row>
    <row r="58" ht="12.75">
      <c r="BH58" s="12"/>
    </row>
    <row r="59" ht="12.75">
      <c r="BH59" s="12"/>
    </row>
    <row r="60" ht="12.75">
      <c r="BH60" s="12"/>
    </row>
    <row r="61" ht="12.75">
      <c r="BH61" s="12"/>
    </row>
    <row r="62" ht="12.75">
      <c r="BH62" s="12"/>
    </row>
    <row r="63" ht="12.75">
      <c r="BH63" s="12"/>
    </row>
    <row r="64" ht="12.75">
      <c r="BH64" s="12"/>
    </row>
    <row r="65" ht="12.75">
      <c r="BH65" s="12"/>
    </row>
    <row r="66" ht="12.75">
      <c r="BH66" s="12"/>
    </row>
    <row r="67" ht="12.75">
      <c r="BH67" s="12"/>
    </row>
    <row r="68" ht="12.75">
      <c r="BH68" s="12"/>
    </row>
    <row r="69" ht="12.75">
      <c r="BH69" s="12"/>
    </row>
    <row r="70" ht="12.75">
      <c r="BH70" s="12"/>
    </row>
    <row r="71" ht="12.75">
      <c r="BH71" s="12"/>
    </row>
    <row r="72" ht="12.75">
      <c r="BH72" s="12"/>
    </row>
    <row r="73" ht="12.75">
      <c r="BH73" s="12"/>
    </row>
    <row r="74" ht="12.75">
      <c r="BH74" s="12"/>
    </row>
    <row r="75" ht="12.75">
      <c r="BH75" s="12"/>
    </row>
    <row r="76" ht="12.75">
      <c r="BH76" s="12"/>
    </row>
    <row r="77" ht="12.75">
      <c r="BH77" s="12"/>
    </row>
    <row r="78" ht="12.75">
      <c r="BH78" s="12"/>
    </row>
    <row r="79" ht="12.75">
      <c r="BH79" s="12"/>
    </row>
    <row r="80" ht="12.75">
      <c r="BH80" s="12"/>
    </row>
    <row r="81" ht="12.75">
      <c r="BH81" s="12"/>
    </row>
    <row r="82" ht="12.75">
      <c r="BH82" s="12"/>
    </row>
    <row r="83" ht="12.75">
      <c r="BH83" s="12"/>
    </row>
    <row r="84" ht="12.75">
      <c r="BH84" s="12"/>
    </row>
    <row r="85" ht="12.75">
      <c r="BH85" s="12"/>
    </row>
  </sheetData>
  <sheetProtection/>
  <mergeCells count="114">
    <mergeCell ref="F1:I1"/>
    <mergeCell ref="B20:H20"/>
    <mergeCell ref="K20:W20"/>
    <mergeCell ref="X20:AG20"/>
    <mergeCell ref="AI20:AR20"/>
    <mergeCell ref="B2:E2"/>
    <mergeCell ref="F2:I2"/>
    <mergeCell ref="F5:I5"/>
    <mergeCell ref="AF4:AJ5"/>
    <mergeCell ref="AM14:AR14"/>
    <mergeCell ref="AM15:AR15"/>
    <mergeCell ref="AM16:AR16"/>
    <mergeCell ref="AM19:AR19"/>
    <mergeCell ref="AI13:AL13"/>
    <mergeCell ref="AU1:AW31"/>
    <mergeCell ref="V19:Y19"/>
    <mergeCell ref="Z19:AC19"/>
    <mergeCell ref="AD17:AG17"/>
    <mergeCell ref="AD18:AG18"/>
    <mergeCell ref="AD19:AG19"/>
    <mergeCell ref="AK4:AR5"/>
    <mergeCell ref="AM18:AR18"/>
    <mergeCell ref="AI19:AL19"/>
    <mergeCell ref="AM13:AR13"/>
    <mergeCell ref="AM17:AR17"/>
    <mergeCell ref="O18:P18"/>
    <mergeCell ref="AI14:AL14"/>
    <mergeCell ref="AI15:AL15"/>
    <mergeCell ref="AI16:AL16"/>
    <mergeCell ref="AI17:AL17"/>
    <mergeCell ref="AI18:AL18"/>
    <mergeCell ref="AD13:AG13"/>
    <mergeCell ref="AD14:AG14"/>
    <mergeCell ref="AD15:AG15"/>
    <mergeCell ref="AD16:AG16"/>
    <mergeCell ref="F18:I18"/>
    <mergeCell ref="F15:I15"/>
    <mergeCell ref="Q14:U14"/>
    <mergeCell ref="Q15:U15"/>
    <mergeCell ref="Q16:U16"/>
    <mergeCell ref="Q17:U17"/>
    <mergeCell ref="O19:P19"/>
    <mergeCell ref="Q19:U19"/>
    <mergeCell ref="K14:N14"/>
    <mergeCell ref="K15:N15"/>
    <mergeCell ref="K16:N16"/>
    <mergeCell ref="K17:N17"/>
    <mergeCell ref="K18:N18"/>
    <mergeCell ref="O16:P16"/>
    <mergeCell ref="Q18:U18"/>
    <mergeCell ref="O17:P17"/>
    <mergeCell ref="AK6:AN6"/>
    <mergeCell ref="B13:E13"/>
    <mergeCell ref="B14:E14"/>
    <mergeCell ref="F13:I13"/>
    <mergeCell ref="F14:I14"/>
    <mergeCell ref="AD7:AL8"/>
    <mergeCell ref="Q13:U13"/>
    <mergeCell ref="J1:J6"/>
    <mergeCell ref="F3:I3"/>
    <mergeCell ref="F4:I4"/>
    <mergeCell ref="F6:I6"/>
    <mergeCell ref="K3:AE3"/>
    <mergeCell ref="V7:AC8"/>
    <mergeCell ref="T23:Y23"/>
    <mergeCell ref="Q27:T27"/>
    <mergeCell ref="U27:Z27"/>
    <mergeCell ref="K7:U8"/>
    <mergeCell ref="Z13:AC18"/>
    <mergeCell ref="V13:Y18"/>
    <mergeCell ref="O14:P14"/>
    <mergeCell ref="Q28:T28"/>
    <mergeCell ref="B4:E4"/>
    <mergeCell ref="AF6:AJ6"/>
    <mergeCell ref="K9:N12"/>
    <mergeCell ref="B18:E18"/>
    <mergeCell ref="AD9:AG12"/>
    <mergeCell ref="B5:E5"/>
    <mergeCell ref="B19:N19"/>
    <mergeCell ref="B7:E12"/>
    <mergeCell ref="F7:I12"/>
    <mergeCell ref="AM7:AR11"/>
    <mergeCell ref="AM12:AR12"/>
    <mergeCell ref="Z12:AC12"/>
    <mergeCell ref="AI12:AL12"/>
    <mergeCell ref="V9:Y12"/>
    <mergeCell ref="Z9:AC11"/>
    <mergeCell ref="AH9:AL11"/>
    <mergeCell ref="B15:E15"/>
    <mergeCell ref="B16:E16"/>
    <mergeCell ref="B17:E17"/>
    <mergeCell ref="Q9:U12"/>
    <mergeCell ref="K13:N13"/>
    <mergeCell ref="O13:P13"/>
    <mergeCell ref="O9:P12"/>
    <mergeCell ref="O15:P15"/>
    <mergeCell ref="F16:I16"/>
    <mergeCell ref="F17:I17"/>
    <mergeCell ref="Z36:AQ36"/>
    <mergeCell ref="A38:AX40"/>
    <mergeCell ref="AX1:AX37"/>
    <mergeCell ref="C23:I23"/>
    <mergeCell ref="C24:I24"/>
    <mergeCell ref="C25:I25"/>
    <mergeCell ref="AC27:AR27"/>
    <mergeCell ref="AC28:AR28"/>
    <mergeCell ref="T24:Y24"/>
    <mergeCell ref="AI24:AN24"/>
    <mergeCell ref="Z34:AQ34"/>
    <mergeCell ref="Z35:AQ35"/>
    <mergeCell ref="AG33:AK33"/>
    <mergeCell ref="AI25:AN25"/>
    <mergeCell ref="U28:Z28"/>
    <mergeCell ref="AI23:AN23"/>
  </mergeCells>
  <dataValidations count="4">
    <dataValidation type="list" allowBlank="1" showInputMessage="1" showErrorMessage="1" sqref="K13:N18">
      <formula1>$BH$14:$BH$18</formula1>
    </dataValidation>
    <dataValidation type="list" allowBlank="1" showInputMessage="1" showErrorMessage="1" sqref="F3:I3">
      <formula1>$BF$12:$BF$18</formula1>
    </dataValidation>
    <dataValidation type="list" allowBlank="1" showInputMessage="1" showErrorMessage="1" sqref="F5:I5">
      <formula1>$BI$12:$BI$18</formula1>
    </dataValidation>
    <dataValidation type="list" allowBlank="1" showInputMessage="1" showErrorMessage="1" sqref="F4:I4">
      <formula1>$BG$12:$BG$24</formula1>
    </dataValidation>
  </dataValidation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BL102"/>
  <sheetViews>
    <sheetView zoomScalePageLayoutView="0" workbookViewId="0" topLeftCell="A1">
      <selection activeCell="B20" sqref="B20:E20"/>
    </sheetView>
  </sheetViews>
  <sheetFormatPr defaultColWidth="4.7109375" defaultRowHeight="12.75"/>
  <cols>
    <col min="1" max="1" width="2.421875" style="1" customWidth="1"/>
    <col min="2" max="2" width="27.8515625" style="1" customWidth="1"/>
    <col min="3" max="3" width="6.421875" style="1" customWidth="1"/>
    <col min="4" max="4" width="4.0039062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12.0039062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29" width="2.7109375" style="1" customWidth="1"/>
    <col min="30" max="30" width="7.28125" style="1" customWidth="1"/>
    <col min="31" max="31" width="4.57421875" style="1" customWidth="1"/>
    <col min="32" max="32" width="3.57421875" style="1" customWidth="1"/>
    <col min="33" max="33" width="19.57421875" style="1" customWidth="1"/>
    <col min="34" max="34" width="4.7109375" style="1" customWidth="1"/>
    <col min="35" max="35" width="2.7109375" style="1" customWidth="1"/>
    <col min="36" max="36" width="2.00390625" style="1" customWidth="1"/>
    <col min="37" max="38" width="2.7109375" style="1" customWidth="1"/>
    <col min="39" max="39" width="3.28125" style="1" customWidth="1"/>
    <col min="40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51" width="4.7109375" style="1" customWidth="1"/>
    <col min="52" max="52" width="15.57421875" style="1" customWidth="1"/>
    <col min="53" max="53" width="18.7109375" style="1" customWidth="1"/>
    <col min="54" max="54" width="14.28125" style="1" customWidth="1"/>
    <col min="55" max="57" width="4.7109375" style="1" customWidth="1"/>
    <col min="58" max="58" width="3.57421875" style="1" customWidth="1"/>
    <col min="59" max="59" width="4.7109375" style="1" customWidth="1"/>
    <col min="60" max="60" width="4.7109375" style="1" hidden="1" customWidth="1"/>
    <col min="61" max="61" width="15.421875" style="1" hidden="1" customWidth="1"/>
    <col min="62" max="62" width="6.7109375" style="1" hidden="1" customWidth="1"/>
    <col min="63" max="63" width="7.28125" style="1" hidden="1" customWidth="1"/>
    <col min="64" max="64" width="6.57421875" style="1" hidden="1" customWidth="1"/>
    <col min="65" max="68" width="4.7109375" style="1" customWidth="1"/>
    <col min="69" max="69" width="12.421875" style="1" customWidth="1"/>
    <col min="70" max="70" width="7.421875" style="1" customWidth="1"/>
    <col min="71" max="16384" width="4.7109375" style="1" customWidth="1"/>
  </cols>
  <sheetData>
    <row r="1" spans="2:52" ht="77.25" customHeight="1" thickBot="1">
      <c r="B1" s="199" t="s">
        <v>45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0"/>
      <c r="AX1" s="186" t="s">
        <v>56</v>
      </c>
      <c r="AY1" s="186"/>
      <c r="AZ1" s="186"/>
    </row>
    <row r="2" spans="2:52" ht="19.5" customHeight="1" thickBot="1">
      <c r="B2" s="13" t="s">
        <v>0</v>
      </c>
      <c r="C2" s="14"/>
      <c r="D2" s="14"/>
      <c r="E2" s="14"/>
      <c r="F2" s="200"/>
      <c r="G2" s="201"/>
      <c r="H2" s="201"/>
      <c r="I2" s="201"/>
      <c r="J2" s="201"/>
      <c r="K2" s="201"/>
      <c r="L2" s="201"/>
      <c r="M2" s="201"/>
      <c r="N2" s="201"/>
      <c r="O2" s="20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6"/>
      <c r="AX2" s="186"/>
      <c r="AY2" s="186"/>
      <c r="AZ2" s="186"/>
    </row>
    <row r="3" spans="2:52" ht="19.5" customHeight="1" thickBot="1">
      <c r="B3" s="203" t="s">
        <v>41</v>
      </c>
      <c r="C3" s="204"/>
      <c r="D3" s="204"/>
      <c r="E3" s="205"/>
      <c r="F3" s="206" t="s">
        <v>42</v>
      </c>
      <c r="G3" s="207"/>
      <c r="H3" s="207"/>
      <c r="I3" s="207"/>
      <c r="J3" s="207"/>
      <c r="K3" s="207"/>
      <c r="L3" s="207"/>
      <c r="M3" s="207"/>
      <c r="N3" s="207"/>
      <c r="O3" s="20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6"/>
      <c r="AX3" s="186"/>
      <c r="AY3" s="186"/>
      <c r="AZ3" s="186"/>
    </row>
    <row r="4" spans="2:53" ht="19.5" customHeight="1" thickBot="1">
      <c r="B4" s="13" t="s">
        <v>1</v>
      </c>
      <c r="C4" s="14"/>
      <c r="D4" s="14"/>
      <c r="E4" s="14"/>
      <c r="F4" s="209"/>
      <c r="G4" s="210"/>
      <c r="H4" s="210"/>
      <c r="I4" s="210"/>
      <c r="J4" s="210"/>
      <c r="K4" s="210"/>
      <c r="L4" s="210"/>
      <c r="M4" s="210"/>
      <c r="N4" s="210"/>
      <c r="O4" s="211"/>
      <c r="P4" s="212" t="s">
        <v>2</v>
      </c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  <c r="AW4" s="6"/>
      <c r="AX4" s="186"/>
      <c r="AY4" s="186"/>
      <c r="AZ4" s="186"/>
      <c r="BA4" s="10"/>
    </row>
    <row r="5" spans="2:55" ht="21" customHeight="1" thickBot="1">
      <c r="B5" s="214" t="s">
        <v>40</v>
      </c>
      <c r="C5" s="215"/>
      <c r="D5" s="215"/>
      <c r="E5" s="216"/>
      <c r="F5" s="209"/>
      <c r="G5" s="210"/>
      <c r="H5" s="210"/>
      <c r="I5" s="210"/>
      <c r="J5" s="210"/>
      <c r="K5" s="210"/>
      <c r="L5" s="210"/>
      <c r="M5" s="210"/>
      <c r="N5" s="210"/>
      <c r="O5" s="211"/>
      <c r="P5" s="5"/>
      <c r="Q5" s="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17" t="s">
        <v>3</v>
      </c>
      <c r="AL5" s="218"/>
      <c r="AM5" s="218"/>
      <c r="AN5" s="219"/>
      <c r="AO5" s="223"/>
      <c r="AP5" s="224"/>
      <c r="AQ5" s="224"/>
      <c r="AR5" s="224"/>
      <c r="AS5" s="224"/>
      <c r="AT5" s="224"/>
      <c r="AU5" s="224"/>
      <c r="AV5" s="225"/>
      <c r="AW5" s="6"/>
      <c r="AX5" s="186"/>
      <c r="AY5" s="186"/>
      <c r="AZ5" s="186"/>
      <c r="BA5" s="10"/>
      <c r="BC5" s="10"/>
    </row>
    <row r="6" spans="2:55" ht="24" customHeight="1" thickBot="1">
      <c r="B6" s="214" t="s">
        <v>39</v>
      </c>
      <c r="C6" s="215"/>
      <c r="D6" s="215"/>
      <c r="E6" s="216"/>
      <c r="F6" s="166"/>
      <c r="G6" s="167"/>
      <c r="H6" s="167"/>
      <c r="I6" s="167"/>
      <c r="J6" s="167"/>
      <c r="K6" s="167"/>
      <c r="L6" s="167"/>
      <c r="M6" s="167"/>
      <c r="N6" s="167"/>
      <c r="O6" s="168"/>
      <c r="P6" s="5"/>
      <c r="Q6" s="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20"/>
      <c r="AL6" s="221"/>
      <c r="AM6" s="221"/>
      <c r="AN6" s="222"/>
      <c r="AO6" s="226"/>
      <c r="AP6" s="227"/>
      <c r="AQ6" s="227"/>
      <c r="AR6" s="227"/>
      <c r="AS6" s="227"/>
      <c r="AT6" s="227"/>
      <c r="AU6" s="227"/>
      <c r="AV6" s="228"/>
      <c r="AW6" s="6"/>
      <c r="AX6" s="186"/>
      <c r="AY6" s="186"/>
      <c r="AZ6" s="186"/>
      <c r="BA6" s="10"/>
      <c r="BB6" s="10"/>
      <c r="BC6" s="10"/>
    </row>
    <row r="7" spans="2:54" ht="19.5" customHeight="1" thickBot="1">
      <c r="B7" s="13" t="s">
        <v>4</v>
      </c>
      <c r="C7" s="14"/>
      <c r="D7" s="14"/>
      <c r="E7" s="14"/>
      <c r="F7" s="209">
        <v>42.5</v>
      </c>
      <c r="G7" s="210"/>
      <c r="H7" s="210"/>
      <c r="I7" s="210"/>
      <c r="J7" s="210"/>
      <c r="K7" s="210"/>
      <c r="L7" s="210"/>
      <c r="M7" s="210"/>
      <c r="N7" s="210"/>
      <c r="O7" s="211"/>
      <c r="P7" s="7"/>
      <c r="Q7" s="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2"/>
      <c r="AK7" s="203" t="s">
        <v>5</v>
      </c>
      <c r="AL7" s="204"/>
      <c r="AM7" s="204"/>
      <c r="AN7" s="205"/>
      <c r="AO7" s="200"/>
      <c r="AP7" s="201"/>
      <c r="AQ7" s="201"/>
      <c r="AR7" s="202"/>
      <c r="AS7" s="9">
        <v>2</v>
      </c>
      <c r="AT7" s="9">
        <v>0</v>
      </c>
      <c r="AU7" s="9">
        <v>1</v>
      </c>
      <c r="AV7" s="9">
        <v>8</v>
      </c>
      <c r="AW7" s="6"/>
      <c r="AX7" s="186"/>
      <c r="AY7" s="186"/>
      <c r="AZ7" s="186"/>
      <c r="BA7" s="10"/>
      <c r="BB7" s="10"/>
    </row>
    <row r="8" spans="2:53" ht="12.75" customHeight="1">
      <c r="B8" s="229" t="s">
        <v>6</v>
      </c>
      <c r="C8" s="230"/>
      <c r="D8" s="230"/>
      <c r="E8" s="231"/>
      <c r="F8" s="229" t="s">
        <v>7</v>
      </c>
      <c r="G8" s="230"/>
      <c r="H8" s="230"/>
      <c r="I8" s="231"/>
      <c r="J8" s="217" t="s">
        <v>8</v>
      </c>
      <c r="K8" s="218"/>
      <c r="L8" s="218"/>
      <c r="M8" s="218"/>
      <c r="N8" s="218"/>
      <c r="O8" s="219"/>
      <c r="P8" s="217" t="s">
        <v>9</v>
      </c>
      <c r="Q8" s="218"/>
      <c r="R8" s="218"/>
      <c r="S8" s="218"/>
      <c r="T8" s="218"/>
      <c r="U8" s="218"/>
      <c r="V8" s="218"/>
      <c r="W8" s="218"/>
      <c r="X8" s="218"/>
      <c r="Y8" s="218"/>
      <c r="Z8" s="219"/>
      <c r="AA8" s="217" t="s">
        <v>10</v>
      </c>
      <c r="AB8" s="218"/>
      <c r="AC8" s="218"/>
      <c r="AD8" s="218"/>
      <c r="AE8" s="218"/>
      <c r="AF8" s="218"/>
      <c r="AG8" s="218"/>
      <c r="AH8" s="219"/>
      <c r="AI8" s="217" t="s">
        <v>11</v>
      </c>
      <c r="AJ8" s="218"/>
      <c r="AK8" s="218"/>
      <c r="AL8" s="218"/>
      <c r="AM8" s="218"/>
      <c r="AN8" s="218"/>
      <c r="AO8" s="218"/>
      <c r="AP8" s="219"/>
      <c r="AQ8" s="217" t="s">
        <v>12</v>
      </c>
      <c r="AR8" s="218"/>
      <c r="AS8" s="218"/>
      <c r="AT8" s="218"/>
      <c r="AU8" s="218"/>
      <c r="AV8" s="219"/>
      <c r="AW8" s="6"/>
      <c r="AX8" s="186"/>
      <c r="AY8" s="186"/>
      <c r="AZ8" s="186"/>
      <c r="BA8" s="10"/>
    </row>
    <row r="9" spans="2:53" ht="13.5" thickBot="1">
      <c r="B9" s="232"/>
      <c r="C9" s="233"/>
      <c r="D9" s="233"/>
      <c r="E9" s="234"/>
      <c r="F9" s="232"/>
      <c r="G9" s="233"/>
      <c r="H9" s="233"/>
      <c r="I9" s="234"/>
      <c r="J9" s="220"/>
      <c r="K9" s="221"/>
      <c r="L9" s="221"/>
      <c r="M9" s="221"/>
      <c r="N9" s="221"/>
      <c r="O9" s="222"/>
      <c r="P9" s="220"/>
      <c r="Q9" s="221"/>
      <c r="R9" s="221"/>
      <c r="S9" s="221"/>
      <c r="T9" s="221"/>
      <c r="U9" s="221"/>
      <c r="V9" s="221"/>
      <c r="W9" s="221"/>
      <c r="X9" s="221"/>
      <c r="Y9" s="221"/>
      <c r="Z9" s="222"/>
      <c r="AA9" s="220"/>
      <c r="AB9" s="221"/>
      <c r="AC9" s="221"/>
      <c r="AD9" s="221"/>
      <c r="AE9" s="221"/>
      <c r="AF9" s="221"/>
      <c r="AG9" s="221"/>
      <c r="AH9" s="222"/>
      <c r="AI9" s="220"/>
      <c r="AJ9" s="221"/>
      <c r="AK9" s="221"/>
      <c r="AL9" s="221"/>
      <c r="AM9" s="221"/>
      <c r="AN9" s="221"/>
      <c r="AO9" s="221"/>
      <c r="AP9" s="222"/>
      <c r="AQ9" s="244"/>
      <c r="AR9" s="245"/>
      <c r="AS9" s="245"/>
      <c r="AT9" s="245"/>
      <c r="AU9" s="245"/>
      <c r="AV9" s="246"/>
      <c r="AW9" s="6"/>
      <c r="AX9" s="186"/>
      <c r="AY9" s="186"/>
      <c r="AZ9" s="186"/>
      <c r="BA9" s="10"/>
    </row>
    <row r="10" spans="2:53" ht="28.5" customHeight="1">
      <c r="B10" s="232"/>
      <c r="C10" s="233"/>
      <c r="D10" s="233"/>
      <c r="E10" s="234"/>
      <c r="F10" s="232"/>
      <c r="G10" s="233"/>
      <c r="H10" s="233"/>
      <c r="I10" s="234"/>
      <c r="J10" s="217" t="s">
        <v>13</v>
      </c>
      <c r="K10" s="218"/>
      <c r="L10" s="219"/>
      <c r="M10" s="217" t="s">
        <v>14</v>
      </c>
      <c r="N10" s="218"/>
      <c r="O10" s="219"/>
      <c r="P10" s="247" t="s">
        <v>15</v>
      </c>
      <c r="Q10" s="248"/>
      <c r="R10" s="217" t="s">
        <v>16</v>
      </c>
      <c r="S10" s="218"/>
      <c r="T10" s="219"/>
      <c r="U10" s="217" t="s">
        <v>17</v>
      </c>
      <c r="V10" s="218"/>
      <c r="W10" s="218"/>
      <c r="X10" s="218"/>
      <c r="Y10" s="218"/>
      <c r="Z10" s="219"/>
      <c r="AA10" s="229" t="s">
        <v>18</v>
      </c>
      <c r="AB10" s="230"/>
      <c r="AC10" s="230"/>
      <c r="AD10" s="231"/>
      <c r="AE10" s="229" t="s">
        <v>17</v>
      </c>
      <c r="AF10" s="230"/>
      <c r="AG10" s="230"/>
      <c r="AH10" s="231"/>
      <c r="AI10" s="217" t="s">
        <v>19</v>
      </c>
      <c r="AJ10" s="218"/>
      <c r="AK10" s="218"/>
      <c r="AL10" s="219"/>
      <c r="AM10" s="217" t="s">
        <v>20</v>
      </c>
      <c r="AN10" s="218"/>
      <c r="AO10" s="218"/>
      <c r="AP10" s="219"/>
      <c r="AQ10" s="244"/>
      <c r="AR10" s="245"/>
      <c r="AS10" s="245"/>
      <c r="AT10" s="245"/>
      <c r="AU10" s="245"/>
      <c r="AV10" s="246"/>
      <c r="AW10" s="6"/>
      <c r="AX10" s="186"/>
      <c r="AY10" s="186"/>
      <c r="AZ10" s="186"/>
      <c r="BA10" s="10"/>
    </row>
    <row r="11" spans="2:53" ht="12.75">
      <c r="B11" s="232"/>
      <c r="C11" s="233"/>
      <c r="D11" s="233"/>
      <c r="E11" s="234"/>
      <c r="F11" s="232"/>
      <c r="G11" s="233"/>
      <c r="H11" s="233"/>
      <c r="I11" s="234"/>
      <c r="J11" s="244"/>
      <c r="K11" s="245"/>
      <c r="L11" s="246"/>
      <c r="M11" s="244"/>
      <c r="N11" s="245"/>
      <c r="O11" s="246"/>
      <c r="P11" s="249"/>
      <c r="Q11" s="250"/>
      <c r="R11" s="244"/>
      <c r="S11" s="245"/>
      <c r="T11" s="246"/>
      <c r="U11" s="244"/>
      <c r="V11" s="245"/>
      <c r="W11" s="245"/>
      <c r="X11" s="245"/>
      <c r="Y11" s="245"/>
      <c r="Z11" s="246"/>
      <c r="AA11" s="232"/>
      <c r="AB11" s="233"/>
      <c r="AC11" s="233"/>
      <c r="AD11" s="234"/>
      <c r="AE11" s="232"/>
      <c r="AF11" s="233"/>
      <c r="AG11" s="233"/>
      <c r="AH11" s="234"/>
      <c r="AI11" s="244"/>
      <c r="AJ11" s="245"/>
      <c r="AK11" s="245"/>
      <c r="AL11" s="246"/>
      <c r="AM11" s="244"/>
      <c r="AN11" s="245"/>
      <c r="AO11" s="245"/>
      <c r="AP11" s="246"/>
      <c r="AQ11" s="244"/>
      <c r="AR11" s="245"/>
      <c r="AS11" s="245"/>
      <c r="AT11" s="245"/>
      <c r="AU11" s="245"/>
      <c r="AV11" s="246"/>
      <c r="AW11" s="6"/>
      <c r="AX11" s="186"/>
      <c r="AY11" s="186"/>
      <c r="AZ11" s="186"/>
      <c r="BA11" s="10"/>
    </row>
    <row r="12" spans="2:53" ht="13.5" thickBot="1">
      <c r="B12" s="232"/>
      <c r="C12" s="233"/>
      <c r="D12" s="233"/>
      <c r="E12" s="234"/>
      <c r="F12" s="232"/>
      <c r="G12" s="233"/>
      <c r="H12" s="233"/>
      <c r="I12" s="234"/>
      <c r="J12" s="244"/>
      <c r="K12" s="245"/>
      <c r="L12" s="246"/>
      <c r="M12" s="244"/>
      <c r="N12" s="245"/>
      <c r="O12" s="246"/>
      <c r="P12" s="249"/>
      <c r="Q12" s="250"/>
      <c r="R12" s="220"/>
      <c r="S12" s="221"/>
      <c r="T12" s="222"/>
      <c r="U12" s="220"/>
      <c r="V12" s="221"/>
      <c r="W12" s="221"/>
      <c r="X12" s="221"/>
      <c r="Y12" s="221"/>
      <c r="Z12" s="222"/>
      <c r="AA12" s="232"/>
      <c r="AB12" s="233"/>
      <c r="AC12" s="233"/>
      <c r="AD12" s="234"/>
      <c r="AE12" s="235"/>
      <c r="AF12" s="236"/>
      <c r="AG12" s="236"/>
      <c r="AH12" s="237"/>
      <c r="AI12" s="244"/>
      <c r="AJ12" s="245"/>
      <c r="AK12" s="245"/>
      <c r="AL12" s="246"/>
      <c r="AM12" s="220"/>
      <c r="AN12" s="221"/>
      <c r="AO12" s="221"/>
      <c r="AP12" s="222"/>
      <c r="AQ12" s="220"/>
      <c r="AR12" s="221"/>
      <c r="AS12" s="221"/>
      <c r="AT12" s="221"/>
      <c r="AU12" s="221"/>
      <c r="AV12" s="222"/>
      <c r="AW12" s="6"/>
      <c r="AX12" s="186"/>
      <c r="AY12" s="186"/>
      <c r="AZ12" s="186"/>
      <c r="BA12" s="10"/>
    </row>
    <row r="13" spans="2:64" ht="28.5" customHeight="1" thickBot="1">
      <c r="B13" s="235"/>
      <c r="C13" s="236"/>
      <c r="D13" s="236"/>
      <c r="E13" s="237"/>
      <c r="F13" s="235"/>
      <c r="G13" s="236"/>
      <c r="H13" s="236"/>
      <c r="I13" s="237"/>
      <c r="J13" s="220"/>
      <c r="K13" s="221"/>
      <c r="L13" s="222"/>
      <c r="M13" s="220"/>
      <c r="N13" s="221"/>
      <c r="O13" s="222"/>
      <c r="P13" s="251"/>
      <c r="Q13" s="252"/>
      <c r="R13" s="238" t="s">
        <v>21</v>
      </c>
      <c r="S13" s="239"/>
      <c r="T13" s="240"/>
      <c r="U13" s="238" t="s">
        <v>21</v>
      </c>
      <c r="V13" s="239"/>
      <c r="W13" s="239"/>
      <c r="X13" s="239"/>
      <c r="Y13" s="239"/>
      <c r="Z13" s="240"/>
      <c r="AA13" s="235"/>
      <c r="AB13" s="236"/>
      <c r="AC13" s="236"/>
      <c r="AD13" s="237"/>
      <c r="AE13" s="238" t="s">
        <v>21</v>
      </c>
      <c r="AF13" s="239"/>
      <c r="AG13" s="239"/>
      <c r="AH13" s="240"/>
      <c r="AI13" s="220"/>
      <c r="AJ13" s="221"/>
      <c r="AK13" s="221"/>
      <c r="AL13" s="222"/>
      <c r="AM13" s="241" t="s">
        <v>22</v>
      </c>
      <c r="AN13" s="242"/>
      <c r="AO13" s="242"/>
      <c r="AP13" s="243"/>
      <c r="AQ13" s="241" t="s">
        <v>23</v>
      </c>
      <c r="AR13" s="242"/>
      <c r="AS13" s="242"/>
      <c r="AT13" s="242"/>
      <c r="AU13" s="242"/>
      <c r="AV13" s="243"/>
      <c r="AW13" s="6"/>
      <c r="AX13" s="186"/>
      <c r="AY13" s="186"/>
      <c r="AZ13" s="186"/>
      <c r="BA13" s="10"/>
      <c r="BI13" s="1" t="s">
        <v>32</v>
      </c>
      <c r="BJ13" s="1">
        <v>13</v>
      </c>
      <c r="BK13" s="11" t="s">
        <v>57</v>
      </c>
      <c r="BL13" s="1">
        <v>0</v>
      </c>
    </row>
    <row r="14" spans="2:64" ht="15.75" customHeight="1" thickBot="1">
      <c r="B14" s="253"/>
      <c r="C14" s="254"/>
      <c r="D14" s="254"/>
      <c r="E14" s="255"/>
      <c r="F14" s="256"/>
      <c r="G14" s="257"/>
      <c r="H14" s="257"/>
      <c r="I14" s="258"/>
      <c r="J14" s="259"/>
      <c r="K14" s="260"/>
      <c r="L14" s="261"/>
      <c r="M14" s="259"/>
      <c r="N14" s="260"/>
      <c r="O14" s="261"/>
      <c r="P14" s="262"/>
      <c r="Q14" s="263"/>
      <c r="R14" s="264">
        <f>F7*P14</f>
        <v>0</v>
      </c>
      <c r="S14" s="265"/>
      <c r="T14" s="266"/>
      <c r="U14" s="264"/>
      <c r="V14" s="265"/>
      <c r="W14" s="265"/>
      <c r="X14" s="265"/>
      <c r="Y14" s="265"/>
      <c r="Z14" s="266"/>
      <c r="AA14" s="267"/>
      <c r="AB14" s="268"/>
      <c r="AC14" s="268"/>
      <c r="AD14" s="269"/>
      <c r="AE14" s="264">
        <v>10</v>
      </c>
      <c r="AF14" s="265"/>
      <c r="AG14" s="265"/>
      <c r="AH14" s="266"/>
      <c r="AI14" s="259"/>
      <c r="AJ14" s="260"/>
      <c r="AK14" s="260"/>
      <c r="AL14" s="261"/>
      <c r="AM14" s="264"/>
      <c r="AN14" s="265"/>
      <c r="AO14" s="265"/>
      <c r="AP14" s="266"/>
      <c r="AQ14" s="270">
        <f>AE14+U14+R14</f>
        <v>10</v>
      </c>
      <c r="AR14" s="271"/>
      <c r="AS14" s="271"/>
      <c r="AT14" s="271"/>
      <c r="AU14" s="271"/>
      <c r="AV14" s="272"/>
      <c r="AW14" s="6"/>
      <c r="AX14" s="186"/>
      <c r="AY14" s="186"/>
      <c r="AZ14" s="186"/>
      <c r="BA14" s="10"/>
      <c r="BI14" s="1" t="s">
        <v>33</v>
      </c>
      <c r="BJ14" s="1">
        <v>12</v>
      </c>
      <c r="BK14" s="11" t="s">
        <v>58</v>
      </c>
      <c r="BL14" s="1">
        <v>450</v>
      </c>
    </row>
    <row r="15" spans="2:64" ht="15.75" customHeight="1" thickBot="1">
      <c r="B15" s="273"/>
      <c r="C15" s="274"/>
      <c r="D15" s="274"/>
      <c r="E15" s="275"/>
      <c r="F15" s="276"/>
      <c r="G15" s="277"/>
      <c r="H15" s="277"/>
      <c r="I15" s="278"/>
      <c r="J15" s="279"/>
      <c r="K15" s="274"/>
      <c r="L15" s="275"/>
      <c r="M15" s="279"/>
      <c r="N15" s="274"/>
      <c r="O15" s="275"/>
      <c r="P15" s="262"/>
      <c r="Q15" s="263"/>
      <c r="R15" s="264">
        <f>F7*P15</f>
        <v>0</v>
      </c>
      <c r="S15" s="265"/>
      <c r="T15" s="266"/>
      <c r="U15" s="280"/>
      <c r="V15" s="281"/>
      <c r="W15" s="281"/>
      <c r="X15" s="281"/>
      <c r="Y15" s="281"/>
      <c r="Z15" s="282"/>
      <c r="AA15" s="283"/>
      <c r="AB15" s="284"/>
      <c r="AC15" s="284"/>
      <c r="AD15" s="285"/>
      <c r="AE15" s="280"/>
      <c r="AF15" s="281"/>
      <c r="AG15" s="281"/>
      <c r="AH15" s="282"/>
      <c r="AI15" s="279"/>
      <c r="AJ15" s="274"/>
      <c r="AK15" s="274"/>
      <c r="AL15" s="275"/>
      <c r="AM15" s="280"/>
      <c r="AN15" s="281"/>
      <c r="AO15" s="281"/>
      <c r="AP15" s="281"/>
      <c r="AQ15" s="270">
        <f aca="true" t="shared" si="0" ref="AQ15:AQ35">AE15+U15+R15</f>
        <v>0</v>
      </c>
      <c r="AR15" s="271"/>
      <c r="AS15" s="271"/>
      <c r="AT15" s="271"/>
      <c r="AU15" s="271"/>
      <c r="AV15" s="272"/>
      <c r="AW15" s="6"/>
      <c r="AX15" s="186"/>
      <c r="AY15" s="186"/>
      <c r="AZ15" s="186"/>
      <c r="BA15" s="10"/>
      <c r="BI15" s="1" t="s">
        <v>34</v>
      </c>
      <c r="BJ15" s="1">
        <v>11</v>
      </c>
      <c r="BK15" s="12">
        <v>1</v>
      </c>
      <c r="BL15" s="1">
        <v>500</v>
      </c>
    </row>
    <row r="16" spans="2:64" ht="15.75" customHeight="1" thickBot="1">
      <c r="B16" s="273"/>
      <c r="C16" s="274"/>
      <c r="D16" s="274"/>
      <c r="E16" s="275"/>
      <c r="F16" s="276"/>
      <c r="G16" s="277"/>
      <c r="H16" s="277"/>
      <c r="I16" s="278"/>
      <c r="J16" s="279"/>
      <c r="K16" s="274"/>
      <c r="L16" s="275"/>
      <c r="M16" s="279"/>
      <c r="N16" s="274"/>
      <c r="O16" s="275"/>
      <c r="P16" s="262"/>
      <c r="Q16" s="263"/>
      <c r="R16" s="264">
        <f>F7*P16</f>
        <v>0</v>
      </c>
      <c r="S16" s="265"/>
      <c r="T16" s="266"/>
      <c r="U16" s="280"/>
      <c r="V16" s="281"/>
      <c r="W16" s="281"/>
      <c r="X16" s="281"/>
      <c r="Y16" s="281"/>
      <c r="Z16" s="282"/>
      <c r="AA16" s="283"/>
      <c r="AB16" s="284"/>
      <c r="AC16" s="284"/>
      <c r="AD16" s="285"/>
      <c r="AE16" s="280"/>
      <c r="AF16" s="281"/>
      <c r="AG16" s="281"/>
      <c r="AH16" s="282"/>
      <c r="AI16" s="279"/>
      <c r="AJ16" s="274"/>
      <c r="AK16" s="274"/>
      <c r="AL16" s="275"/>
      <c r="AM16" s="280"/>
      <c r="AN16" s="281"/>
      <c r="AO16" s="281"/>
      <c r="AP16" s="281"/>
      <c r="AQ16" s="270">
        <f t="shared" si="0"/>
        <v>0</v>
      </c>
      <c r="AR16" s="271"/>
      <c r="AS16" s="271"/>
      <c r="AT16" s="271"/>
      <c r="AU16" s="271"/>
      <c r="AV16" s="272"/>
      <c r="AW16" s="6"/>
      <c r="AX16" s="186"/>
      <c r="AY16" s="186"/>
      <c r="AZ16" s="186"/>
      <c r="BA16" s="10"/>
      <c r="BI16" s="1" t="s">
        <v>35</v>
      </c>
      <c r="BJ16" s="1">
        <v>10</v>
      </c>
      <c r="BK16" s="12">
        <v>2</v>
      </c>
      <c r="BL16" s="1">
        <v>600</v>
      </c>
    </row>
    <row r="17" spans="2:64" ht="15.75" customHeight="1" thickBot="1">
      <c r="B17" s="279"/>
      <c r="C17" s="274"/>
      <c r="D17" s="274"/>
      <c r="E17" s="275"/>
      <c r="F17" s="276"/>
      <c r="G17" s="277"/>
      <c r="H17" s="277"/>
      <c r="I17" s="278"/>
      <c r="J17" s="279"/>
      <c r="K17" s="274"/>
      <c r="L17" s="275"/>
      <c r="M17" s="279"/>
      <c r="N17" s="274"/>
      <c r="O17" s="275"/>
      <c r="P17" s="262"/>
      <c r="Q17" s="263"/>
      <c r="R17" s="264">
        <f>F7*P17</f>
        <v>0</v>
      </c>
      <c r="S17" s="265"/>
      <c r="T17" s="266"/>
      <c r="U17" s="280"/>
      <c r="V17" s="281"/>
      <c r="W17" s="281"/>
      <c r="X17" s="281"/>
      <c r="Y17" s="281"/>
      <c r="Z17" s="282"/>
      <c r="AA17" s="283"/>
      <c r="AB17" s="284"/>
      <c r="AC17" s="284"/>
      <c r="AD17" s="285"/>
      <c r="AE17" s="280"/>
      <c r="AF17" s="281"/>
      <c r="AG17" s="281"/>
      <c r="AH17" s="282"/>
      <c r="AI17" s="279"/>
      <c r="AJ17" s="274"/>
      <c r="AK17" s="274"/>
      <c r="AL17" s="275"/>
      <c r="AM17" s="280"/>
      <c r="AN17" s="281"/>
      <c r="AO17" s="281"/>
      <c r="AP17" s="281"/>
      <c r="AQ17" s="270">
        <f t="shared" si="0"/>
        <v>0</v>
      </c>
      <c r="AR17" s="271"/>
      <c r="AS17" s="271"/>
      <c r="AT17" s="271"/>
      <c r="AU17" s="271"/>
      <c r="AV17" s="272"/>
      <c r="AW17" s="6"/>
      <c r="AX17" s="186"/>
      <c r="AY17" s="186"/>
      <c r="AZ17" s="186"/>
      <c r="BA17" s="10"/>
      <c r="BI17" s="1" t="s">
        <v>37</v>
      </c>
      <c r="BJ17" s="1">
        <v>9</v>
      </c>
      <c r="BK17" s="12">
        <v>3</v>
      </c>
      <c r="BL17" s="1">
        <v>900</v>
      </c>
    </row>
    <row r="18" spans="2:64" ht="15.75" customHeight="1" thickBot="1">
      <c r="B18" s="273"/>
      <c r="C18" s="274"/>
      <c r="D18" s="274"/>
      <c r="E18" s="275"/>
      <c r="F18" s="276"/>
      <c r="G18" s="277"/>
      <c r="H18" s="277"/>
      <c r="I18" s="278"/>
      <c r="J18" s="279"/>
      <c r="K18" s="274"/>
      <c r="L18" s="275"/>
      <c r="M18" s="279"/>
      <c r="N18" s="274"/>
      <c r="O18" s="275"/>
      <c r="P18" s="262"/>
      <c r="Q18" s="263"/>
      <c r="R18" s="264">
        <f>F7*P18</f>
        <v>0</v>
      </c>
      <c r="S18" s="265"/>
      <c r="T18" s="266"/>
      <c r="U18" s="280"/>
      <c r="V18" s="281"/>
      <c r="W18" s="281"/>
      <c r="X18" s="281"/>
      <c r="Y18" s="281"/>
      <c r="Z18" s="282"/>
      <c r="AA18" s="283"/>
      <c r="AB18" s="284"/>
      <c r="AC18" s="284"/>
      <c r="AD18" s="285"/>
      <c r="AE18" s="280"/>
      <c r="AF18" s="281"/>
      <c r="AG18" s="281"/>
      <c r="AH18" s="282"/>
      <c r="AI18" s="279"/>
      <c r="AJ18" s="274"/>
      <c r="AK18" s="274"/>
      <c r="AL18" s="275"/>
      <c r="AM18" s="280"/>
      <c r="AN18" s="281"/>
      <c r="AO18" s="281"/>
      <c r="AP18" s="281"/>
      <c r="AQ18" s="270">
        <f t="shared" si="0"/>
        <v>0</v>
      </c>
      <c r="AR18" s="271"/>
      <c r="AS18" s="271"/>
      <c r="AT18" s="271"/>
      <c r="AU18" s="271"/>
      <c r="AV18" s="272"/>
      <c r="AW18" s="6"/>
      <c r="AX18" s="186"/>
      <c r="AY18" s="186"/>
      <c r="AZ18" s="186"/>
      <c r="BA18" s="10"/>
      <c r="BI18" s="1" t="s">
        <v>36</v>
      </c>
      <c r="BJ18" s="1">
        <v>8</v>
      </c>
      <c r="BK18" s="12">
        <v>4</v>
      </c>
      <c r="BL18" s="1">
        <v>1100</v>
      </c>
    </row>
    <row r="19" spans="2:64" ht="15.75" customHeight="1" thickBot="1">
      <c r="B19" s="273"/>
      <c r="C19" s="274"/>
      <c r="D19" s="274"/>
      <c r="E19" s="275"/>
      <c r="F19" s="276"/>
      <c r="G19" s="277"/>
      <c r="H19" s="277"/>
      <c r="I19" s="278"/>
      <c r="J19" s="279"/>
      <c r="K19" s="274"/>
      <c r="L19" s="275"/>
      <c r="M19" s="279"/>
      <c r="N19" s="274"/>
      <c r="O19" s="275"/>
      <c r="P19" s="262"/>
      <c r="Q19" s="263"/>
      <c r="R19" s="264">
        <f>F7*P19</f>
        <v>0</v>
      </c>
      <c r="S19" s="265"/>
      <c r="T19" s="266"/>
      <c r="U19" s="280"/>
      <c r="V19" s="281"/>
      <c r="W19" s="281"/>
      <c r="X19" s="281"/>
      <c r="Y19" s="281"/>
      <c r="Z19" s="282"/>
      <c r="AA19" s="283"/>
      <c r="AB19" s="284"/>
      <c r="AC19" s="284"/>
      <c r="AD19" s="285"/>
      <c r="AE19" s="280"/>
      <c r="AF19" s="281"/>
      <c r="AG19" s="281"/>
      <c r="AH19" s="282"/>
      <c r="AI19" s="279"/>
      <c r="AJ19" s="274"/>
      <c r="AK19" s="274"/>
      <c r="AL19" s="275"/>
      <c r="AM19" s="280"/>
      <c r="AN19" s="281"/>
      <c r="AO19" s="281"/>
      <c r="AP19" s="281"/>
      <c r="AQ19" s="270">
        <f t="shared" si="0"/>
        <v>0</v>
      </c>
      <c r="AR19" s="271"/>
      <c r="AS19" s="271"/>
      <c r="AT19" s="271"/>
      <c r="AU19" s="271"/>
      <c r="AV19" s="272"/>
      <c r="AW19" s="6"/>
      <c r="AX19" s="186"/>
      <c r="AY19" s="186"/>
      <c r="AZ19" s="186"/>
      <c r="BA19" s="10"/>
      <c r="BI19" s="1" t="s">
        <v>38</v>
      </c>
      <c r="BJ19" s="1">
        <v>7</v>
      </c>
      <c r="BK19" s="12">
        <v>5</v>
      </c>
      <c r="BL19" s="1">
        <v>1600</v>
      </c>
    </row>
    <row r="20" spans="2:64" ht="15.75" customHeight="1" thickBot="1">
      <c r="B20" s="273"/>
      <c r="C20" s="274"/>
      <c r="D20" s="274"/>
      <c r="E20" s="275"/>
      <c r="F20" s="276"/>
      <c r="G20" s="277"/>
      <c r="H20" s="277"/>
      <c r="I20" s="278"/>
      <c r="J20" s="279"/>
      <c r="K20" s="274"/>
      <c r="L20" s="275"/>
      <c r="M20" s="279"/>
      <c r="N20" s="274"/>
      <c r="O20" s="275"/>
      <c r="P20" s="262"/>
      <c r="Q20" s="263"/>
      <c r="R20" s="264">
        <f>F7*P20</f>
        <v>0</v>
      </c>
      <c r="S20" s="265"/>
      <c r="T20" s="266"/>
      <c r="U20" s="280"/>
      <c r="V20" s="281"/>
      <c r="W20" s="281"/>
      <c r="X20" s="281"/>
      <c r="Y20" s="281"/>
      <c r="Z20" s="282"/>
      <c r="AA20" s="283"/>
      <c r="AB20" s="284"/>
      <c r="AC20" s="284"/>
      <c r="AD20" s="285"/>
      <c r="AE20" s="280"/>
      <c r="AF20" s="281"/>
      <c r="AG20" s="281"/>
      <c r="AH20" s="282"/>
      <c r="AI20" s="279"/>
      <c r="AJ20" s="274"/>
      <c r="AK20" s="274"/>
      <c r="AL20" s="275"/>
      <c r="AM20" s="280"/>
      <c r="AN20" s="281"/>
      <c r="AO20" s="281"/>
      <c r="AP20" s="282"/>
      <c r="AQ20" s="270">
        <f t="shared" si="0"/>
        <v>0</v>
      </c>
      <c r="AR20" s="271"/>
      <c r="AS20" s="271"/>
      <c r="AT20" s="271"/>
      <c r="AU20" s="271"/>
      <c r="AV20" s="272"/>
      <c r="AW20" s="6"/>
      <c r="AX20" s="186"/>
      <c r="AY20" s="186"/>
      <c r="AZ20" s="186"/>
      <c r="BA20" s="10"/>
      <c r="BJ20" s="1">
        <v>6</v>
      </c>
      <c r="BK20" s="12">
        <v>6</v>
      </c>
      <c r="BL20" s="1">
        <v>2200</v>
      </c>
    </row>
    <row r="21" spans="2:64" ht="15.75" customHeight="1" thickBot="1">
      <c r="B21" s="279"/>
      <c r="C21" s="274"/>
      <c r="D21" s="274"/>
      <c r="E21" s="275"/>
      <c r="F21" s="283"/>
      <c r="G21" s="284"/>
      <c r="H21" s="284"/>
      <c r="I21" s="285"/>
      <c r="J21" s="279"/>
      <c r="K21" s="274"/>
      <c r="L21" s="275"/>
      <c r="M21" s="279"/>
      <c r="N21" s="274"/>
      <c r="O21" s="275"/>
      <c r="P21" s="262"/>
      <c r="Q21" s="263"/>
      <c r="R21" s="264">
        <f>F7*P21</f>
        <v>0</v>
      </c>
      <c r="S21" s="265"/>
      <c r="T21" s="266"/>
      <c r="U21" s="280"/>
      <c r="V21" s="281"/>
      <c r="W21" s="281"/>
      <c r="X21" s="281"/>
      <c r="Y21" s="281"/>
      <c r="Z21" s="282"/>
      <c r="AA21" s="283"/>
      <c r="AB21" s="284"/>
      <c r="AC21" s="284"/>
      <c r="AD21" s="285"/>
      <c r="AE21" s="280"/>
      <c r="AF21" s="281"/>
      <c r="AG21" s="281"/>
      <c r="AH21" s="282"/>
      <c r="AI21" s="279"/>
      <c r="AJ21" s="274"/>
      <c r="AK21" s="274"/>
      <c r="AL21" s="275"/>
      <c r="AM21" s="280"/>
      <c r="AN21" s="281"/>
      <c r="AO21" s="281"/>
      <c r="AP21" s="282"/>
      <c r="AQ21" s="270">
        <f t="shared" si="0"/>
        <v>0</v>
      </c>
      <c r="AR21" s="271"/>
      <c r="AS21" s="271"/>
      <c r="AT21" s="271"/>
      <c r="AU21" s="271"/>
      <c r="AV21" s="272"/>
      <c r="AW21" s="6"/>
      <c r="AX21" s="186"/>
      <c r="AY21" s="186"/>
      <c r="AZ21" s="186"/>
      <c r="BA21" s="10"/>
      <c r="BJ21" s="1">
        <v>5</v>
      </c>
      <c r="BK21" s="12">
        <v>7</v>
      </c>
      <c r="BL21" s="1">
        <v>3000</v>
      </c>
    </row>
    <row r="22" spans="2:63" ht="15.75" customHeight="1" thickBot="1">
      <c r="B22" s="279"/>
      <c r="C22" s="274"/>
      <c r="D22" s="274"/>
      <c r="E22" s="275"/>
      <c r="F22" s="283"/>
      <c r="G22" s="284"/>
      <c r="H22" s="284"/>
      <c r="I22" s="285"/>
      <c r="J22" s="279"/>
      <c r="K22" s="274"/>
      <c r="L22" s="275"/>
      <c r="M22" s="279"/>
      <c r="N22" s="274"/>
      <c r="O22" s="275"/>
      <c r="P22" s="262"/>
      <c r="Q22" s="263"/>
      <c r="R22" s="264">
        <f>F7*P22</f>
        <v>0</v>
      </c>
      <c r="S22" s="265"/>
      <c r="T22" s="266"/>
      <c r="U22" s="280"/>
      <c r="V22" s="281"/>
      <c r="W22" s="281"/>
      <c r="X22" s="281"/>
      <c r="Y22" s="281"/>
      <c r="Z22" s="282"/>
      <c r="AA22" s="283"/>
      <c r="AB22" s="284"/>
      <c r="AC22" s="284"/>
      <c r="AD22" s="285"/>
      <c r="AE22" s="280"/>
      <c r="AF22" s="281"/>
      <c r="AG22" s="281"/>
      <c r="AH22" s="282"/>
      <c r="AI22" s="279"/>
      <c r="AJ22" s="274"/>
      <c r="AK22" s="274"/>
      <c r="AL22" s="275"/>
      <c r="AM22" s="280"/>
      <c r="AN22" s="281"/>
      <c r="AO22" s="281"/>
      <c r="AP22" s="282"/>
      <c r="AQ22" s="270">
        <f t="shared" si="0"/>
        <v>0</v>
      </c>
      <c r="AR22" s="271"/>
      <c r="AS22" s="271"/>
      <c r="AT22" s="271"/>
      <c r="AU22" s="271"/>
      <c r="AV22" s="272"/>
      <c r="AW22" s="6"/>
      <c r="AX22" s="186"/>
      <c r="AY22" s="186"/>
      <c r="AZ22" s="186"/>
      <c r="BA22" s="10"/>
      <c r="BJ22" s="1">
        <v>4</v>
      </c>
      <c r="BK22" s="12">
        <v>8</v>
      </c>
    </row>
    <row r="23" spans="2:63" ht="15.75" customHeight="1" thickBot="1">
      <c r="B23" s="279"/>
      <c r="C23" s="274"/>
      <c r="D23" s="274"/>
      <c r="E23" s="275"/>
      <c r="F23" s="283"/>
      <c r="G23" s="284"/>
      <c r="H23" s="284"/>
      <c r="I23" s="285"/>
      <c r="J23" s="279"/>
      <c r="K23" s="274"/>
      <c r="L23" s="275"/>
      <c r="M23" s="279"/>
      <c r="N23" s="274"/>
      <c r="O23" s="275"/>
      <c r="P23" s="262"/>
      <c r="Q23" s="263"/>
      <c r="R23" s="264">
        <f>F7*P23</f>
        <v>0</v>
      </c>
      <c r="S23" s="265"/>
      <c r="T23" s="266"/>
      <c r="U23" s="280"/>
      <c r="V23" s="281"/>
      <c r="W23" s="281"/>
      <c r="X23" s="281"/>
      <c r="Y23" s="281"/>
      <c r="Z23" s="282"/>
      <c r="AA23" s="283"/>
      <c r="AB23" s="284"/>
      <c r="AC23" s="284"/>
      <c r="AD23" s="285"/>
      <c r="AE23" s="280"/>
      <c r="AF23" s="281"/>
      <c r="AG23" s="281"/>
      <c r="AH23" s="282"/>
      <c r="AI23" s="279"/>
      <c r="AJ23" s="274"/>
      <c r="AK23" s="274"/>
      <c r="AL23" s="275"/>
      <c r="AM23" s="280"/>
      <c r="AN23" s="281"/>
      <c r="AO23" s="281"/>
      <c r="AP23" s="282"/>
      <c r="AQ23" s="270">
        <f t="shared" si="0"/>
        <v>0</v>
      </c>
      <c r="AR23" s="271"/>
      <c r="AS23" s="271"/>
      <c r="AT23" s="271"/>
      <c r="AU23" s="271"/>
      <c r="AV23" s="272"/>
      <c r="AW23" s="6"/>
      <c r="AX23" s="186"/>
      <c r="AY23" s="186"/>
      <c r="AZ23" s="186"/>
      <c r="BA23" s="10"/>
      <c r="BJ23" s="1">
        <v>3</v>
      </c>
      <c r="BK23" s="12">
        <v>9</v>
      </c>
    </row>
    <row r="24" spans="2:63" ht="15.75" customHeight="1" thickBot="1">
      <c r="B24" s="279"/>
      <c r="C24" s="274"/>
      <c r="D24" s="274"/>
      <c r="E24" s="275"/>
      <c r="F24" s="283"/>
      <c r="G24" s="284"/>
      <c r="H24" s="284"/>
      <c r="I24" s="285"/>
      <c r="J24" s="279"/>
      <c r="K24" s="274"/>
      <c r="L24" s="275"/>
      <c r="M24" s="279"/>
      <c r="N24" s="274"/>
      <c r="O24" s="275"/>
      <c r="P24" s="262"/>
      <c r="Q24" s="263"/>
      <c r="R24" s="264">
        <f>F7*P24</f>
        <v>0</v>
      </c>
      <c r="S24" s="265"/>
      <c r="T24" s="266"/>
      <c r="U24" s="280"/>
      <c r="V24" s="281"/>
      <c r="W24" s="281"/>
      <c r="X24" s="281"/>
      <c r="Y24" s="281"/>
      <c r="Z24" s="282"/>
      <c r="AA24" s="283"/>
      <c r="AB24" s="284"/>
      <c r="AC24" s="284"/>
      <c r="AD24" s="285"/>
      <c r="AE24" s="280"/>
      <c r="AF24" s="281"/>
      <c r="AG24" s="281"/>
      <c r="AH24" s="282"/>
      <c r="AI24" s="279"/>
      <c r="AJ24" s="274"/>
      <c r="AK24" s="274"/>
      <c r="AL24" s="275"/>
      <c r="AM24" s="280"/>
      <c r="AN24" s="281"/>
      <c r="AO24" s="281"/>
      <c r="AP24" s="282"/>
      <c r="AQ24" s="270">
        <f t="shared" si="0"/>
        <v>0</v>
      </c>
      <c r="AR24" s="271"/>
      <c r="AS24" s="271"/>
      <c r="AT24" s="271"/>
      <c r="AU24" s="271"/>
      <c r="AV24" s="272"/>
      <c r="AW24" s="6"/>
      <c r="AX24" s="186"/>
      <c r="AY24" s="186"/>
      <c r="AZ24" s="186"/>
      <c r="BA24" s="10"/>
      <c r="BJ24" s="1">
        <v>2</v>
      </c>
      <c r="BK24" s="12">
        <v>10</v>
      </c>
    </row>
    <row r="25" spans="2:63" ht="15.75" customHeight="1" thickBot="1">
      <c r="B25" s="279"/>
      <c r="C25" s="274"/>
      <c r="D25" s="274"/>
      <c r="E25" s="275"/>
      <c r="F25" s="283"/>
      <c r="G25" s="284"/>
      <c r="H25" s="284"/>
      <c r="I25" s="285"/>
      <c r="J25" s="279"/>
      <c r="K25" s="274"/>
      <c r="L25" s="275"/>
      <c r="M25" s="279"/>
      <c r="N25" s="274"/>
      <c r="O25" s="275"/>
      <c r="P25" s="262"/>
      <c r="Q25" s="263"/>
      <c r="R25" s="264">
        <f>F7*P25</f>
        <v>0</v>
      </c>
      <c r="S25" s="265"/>
      <c r="T25" s="266"/>
      <c r="U25" s="280"/>
      <c r="V25" s="281"/>
      <c r="W25" s="281"/>
      <c r="X25" s="281"/>
      <c r="Y25" s="281"/>
      <c r="Z25" s="282"/>
      <c r="AA25" s="283"/>
      <c r="AB25" s="284"/>
      <c r="AC25" s="284"/>
      <c r="AD25" s="285"/>
      <c r="AE25" s="280"/>
      <c r="AF25" s="281"/>
      <c r="AG25" s="281"/>
      <c r="AH25" s="282"/>
      <c r="AI25" s="279"/>
      <c r="AJ25" s="274"/>
      <c r="AK25" s="274"/>
      <c r="AL25" s="275"/>
      <c r="AM25" s="280"/>
      <c r="AN25" s="281"/>
      <c r="AO25" s="281"/>
      <c r="AP25" s="282"/>
      <c r="AQ25" s="270">
        <f t="shared" si="0"/>
        <v>0</v>
      </c>
      <c r="AR25" s="271"/>
      <c r="AS25" s="271"/>
      <c r="AT25" s="271"/>
      <c r="AU25" s="271"/>
      <c r="AV25" s="272"/>
      <c r="AW25" s="6"/>
      <c r="AX25" s="186"/>
      <c r="AY25" s="186"/>
      <c r="AZ25" s="186"/>
      <c r="BA25" s="10"/>
      <c r="BJ25" s="1">
        <v>1</v>
      </c>
      <c r="BK25" s="12">
        <v>11</v>
      </c>
    </row>
    <row r="26" spans="2:63" ht="15.75" customHeight="1" thickBot="1">
      <c r="B26" s="279"/>
      <c r="C26" s="274"/>
      <c r="D26" s="274"/>
      <c r="E26" s="275"/>
      <c r="F26" s="283"/>
      <c r="G26" s="284"/>
      <c r="H26" s="284"/>
      <c r="I26" s="285"/>
      <c r="J26" s="279"/>
      <c r="K26" s="274"/>
      <c r="L26" s="275"/>
      <c r="M26" s="279"/>
      <c r="N26" s="274"/>
      <c r="O26" s="275"/>
      <c r="P26" s="262"/>
      <c r="Q26" s="263"/>
      <c r="R26" s="264">
        <f>F7*P26</f>
        <v>0</v>
      </c>
      <c r="S26" s="265"/>
      <c r="T26" s="266"/>
      <c r="U26" s="280"/>
      <c r="V26" s="281"/>
      <c r="W26" s="281"/>
      <c r="X26" s="281"/>
      <c r="Y26" s="281"/>
      <c r="Z26" s="282"/>
      <c r="AA26" s="283"/>
      <c r="AB26" s="284"/>
      <c r="AC26" s="284"/>
      <c r="AD26" s="285"/>
      <c r="AE26" s="280"/>
      <c r="AF26" s="281"/>
      <c r="AG26" s="281"/>
      <c r="AH26" s="282"/>
      <c r="AI26" s="279"/>
      <c r="AJ26" s="274"/>
      <c r="AK26" s="274"/>
      <c r="AL26" s="275"/>
      <c r="AM26" s="280"/>
      <c r="AN26" s="281"/>
      <c r="AO26" s="281"/>
      <c r="AP26" s="282"/>
      <c r="AQ26" s="270">
        <f t="shared" si="0"/>
        <v>0</v>
      </c>
      <c r="AR26" s="271"/>
      <c r="AS26" s="271"/>
      <c r="AT26" s="271"/>
      <c r="AU26" s="271"/>
      <c r="AV26" s="272"/>
      <c r="AW26" s="6"/>
      <c r="AX26" s="186"/>
      <c r="AY26" s="186"/>
      <c r="AZ26" s="186"/>
      <c r="BA26" s="10"/>
      <c r="BK26" s="12">
        <v>12</v>
      </c>
    </row>
    <row r="27" spans="2:63" ht="15.75" customHeight="1" thickBot="1">
      <c r="B27" s="279"/>
      <c r="C27" s="274"/>
      <c r="D27" s="274"/>
      <c r="E27" s="275"/>
      <c r="F27" s="283"/>
      <c r="G27" s="284"/>
      <c r="H27" s="284"/>
      <c r="I27" s="285"/>
      <c r="J27" s="279"/>
      <c r="K27" s="274"/>
      <c r="L27" s="275"/>
      <c r="M27" s="279"/>
      <c r="N27" s="274"/>
      <c r="O27" s="275"/>
      <c r="P27" s="262"/>
      <c r="Q27" s="263"/>
      <c r="R27" s="264">
        <f>F7*P27</f>
        <v>0</v>
      </c>
      <c r="S27" s="265"/>
      <c r="T27" s="266"/>
      <c r="U27" s="280"/>
      <c r="V27" s="281"/>
      <c r="W27" s="281"/>
      <c r="X27" s="281"/>
      <c r="Y27" s="281"/>
      <c r="Z27" s="282"/>
      <c r="AA27" s="283"/>
      <c r="AB27" s="284"/>
      <c r="AC27" s="284"/>
      <c r="AD27" s="285"/>
      <c r="AE27" s="280"/>
      <c r="AF27" s="281"/>
      <c r="AG27" s="281"/>
      <c r="AH27" s="282"/>
      <c r="AI27" s="279"/>
      <c r="AJ27" s="274"/>
      <c r="AK27" s="274"/>
      <c r="AL27" s="275"/>
      <c r="AM27" s="280"/>
      <c r="AN27" s="281"/>
      <c r="AO27" s="281"/>
      <c r="AP27" s="282"/>
      <c r="AQ27" s="270">
        <f t="shared" si="0"/>
        <v>0</v>
      </c>
      <c r="AR27" s="271"/>
      <c r="AS27" s="271"/>
      <c r="AT27" s="271"/>
      <c r="AU27" s="271"/>
      <c r="AV27" s="272"/>
      <c r="AW27" s="6"/>
      <c r="AX27" s="186"/>
      <c r="AY27" s="186"/>
      <c r="AZ27" s="186"/>
      <c r="BA27" s="10"/>
      <c r="BK27" s="12">
        <v>13</v>
      </c>
    </row>
    <row r="28" spans="2:63" ht="15.75" customHeight="1" thickBot="1">
      <c r="B28" s="279"/>
      <c r="C28" s="274"/>
      <c r="D28" s="274"/>
      <c r="E28" s="275"/>
      <c r="F28" s="283"/>
      <c r="G28" s="284"/>
      <c r="H28" s="284"/>
      <c r="I28" s="285"/>
      <c r="J28" s="279"/>
      <c r="K28" s="274"/>
      <c r="L28" s="275"/>
      <c r="M28" s="279"/>
      <c r="N28" s="274"/>
      <c r="O28" s="275"/>
      <c r="P28" s="262"/>
      <c r="Q28" s="263"/>
      <c r="R28" s="264">
        <f>F7*P28</f>
        <v>0</v>
      </c>
      <c r="S28" s="265"/>
      <c r="T28" s="266"/>
      <c r="U28" s="280"/>
      <c r="V28" s="281"/>
      <c r="W28" s="281"/>
      <c r="X28" s="281"/>
      <c r="Y28" s="281"/>
      <c r="Z28" s="282"/>
      <c r="AA28" s="283"/>
      <c r="AB28" s="284"/>
      <c r="AC28" s="284"/>
      <c r="AD28" s="285"/>
      <c r="AE28" s="280"/>
      <c r="AF28" s="281"/>
      <c r="AG28" s="281"/>
      <c r="AH28" s="282"/>
      <c r="AI28" s="279"/>
      <c r="AJ28" s="274"/>
      <c r="AK28" s="274"/>
      <c r="AL28" s="275"/>
      <c r="AM28" s="280"/>
      <c r="AN28" s="281"/>
      <c r="AO28" s="281"/>
      <c r="AP28" s="282"/>
      <c r="AQ28" s="270">
        <f t="shared" si="0"/>
        <v>0</v>
      </c>
      <c r="AR28" s="271"/>
      <c r="AS28" s="271"/>
      <c r="AT28" s="271"/>
      <c r="AU28" s="271"/>
      <c r="AV28" s="272"/>
      <c r="AW28" s="6"/>
      <c r="AX28" s="186"/>
      <c r="AY28" s="186"/>
      <c r="AZ28" s="186"/>
      <c r="BA28" s="10"/>
      <c r="BK28" s="12">
        <v>14</v>
      </c>
    </row>
    <row r="29" spans="2:63" ht="15.75" customHeight="1" thickBot="1">
      <c r="B29" s="279"/>
      <c r="C29" s="274"/>
      <c r="D29" s="274"/>
      <c r="E29" s="275"/>
      <c r="F29" s="283"/>
      <c r="G29" s="284"/>
      <c r="H29" s="284"/>
      <c r="I29" s="285"/>
      <c r="J29" s="279"/>
      <c r="K29" s="274"/>
      <c r="L29" s="275"/>
      <c r="M29" s="279"/>
      <c r="N29" s="274"/>
      <c r="O29" s="275"/>
      <c r="P29" s="262"/>
      <c r="Q29" s="263"/>
      <c r="R29" s="264">
        <f>F7*P29</f>
        <v>0</v>
      </c>
      <c r="S29" s="265"/>
      <c r="T29" s="266"/>
      <c r="U29" s="280"/>
      <c r="V29" s="281"/>
      <c r="W29" s="281"/>
      <c r="X29" s="281"/>
      <c r="Y29" s="281"/>
      <c r="Z29" s="282"/>
      <c r="AA29" s="283"/>
      <c r="AB29" s="284"/>
      <c r="AC29" s="284"/>
      <c r="AD29" s="285"/>
      <c r="AE29" s="280"/>
      <c r="AF29" s="281"/>
      <c r="AG29" s="281"/>
      <c r="AH29" s="282"/>
      <c r="AI29" s="279"/>
      <c r="AJ29" s="274"/>
      <c r="AK29" s="274"/>
      <c r="AL29" s="275"/>
      <c r="AM29" s="280"/>
      <c r="AN29" s="281"/>
      <c r="AO29" s="281"/>
      <c r="AP29" s="282"/>
      <c r="AQ29" s="270">
        <f t="shared" si="0"/>
        <v>0</v>
      </c>
      <c r="AR29" s="271"/>
      <c r="AS29" s="271"/>
      <c r="AT29" s="271"/>
      <c r="AU29" s="271"/>
      <c r="AV29" s="272"/>
      <c r="AW29" s="6"/>
      <c r="AX29" s="186"/>
      <c r="AY29" s="186"/>
      <c r="AZ29" s="186"/>
      <c r="BA29" s="10"/>
      <c r="BK29" s="12">
        <v>15</v>
      </c>
    </row>
    <row r="30" spans="2:63" ht="15.75" customHeight="1" thickBot="1">
      <c r="B30" s="279"/>
      <c r="C30" s="274"/>
      <c r="D30" s="274"/>
      <c r="E30" s="275"/>
      <c r="F30" s="283"/>
      <c r="G30" s="284"/>
      <c r="H30" s="284"/>
      <c r="I30" s="285"/>
      <c r="J30" s="279"/>
      <c r="K30" s="274"/>
      <c r="L30" s="275"/>
      <c r="M30" s="279"/>
      <c r="N30" s="274"/>
      <c r="O30" s="275"/>
      <c r="P30" s="262"/>
      <c r="Q30" s="263"/>
      <c r="R30" s="264">
        <f>F7*P30</f>
        <v>0</v>
      </c>
      <c r="S30" s="265"/>
      <c r="T30" s="266"/>
      <c r="U30" s="280"/>
      <c r="V30" s="281"/>
      <c r="W30" s="281"/>
      <c r="X30" s="281"/>
      <c r="Y30" s="281"/>
      <c r="Z30" s="282"/>
      <c r="AA30" s="283"/>
      <c r="AB30" s="284"/>
      <c r="AC30" s="284"/>
      <c r="AD30" s="285"/>
      <c r="AE30" s="280"/>
      <c r="AF30" s="281"/>
      <c r="AG30" s="281"/>
      <c r="AH30" s="282"/>
      <c r="AI30" s="279"/>
      <c r="AJ30" s="274"/>
      <c r="AK30" s="274"/>
      <c r="AL30" s="275"/>
      <c r="AM30" s="280"/>
      <c r="AN30" s="281"/>
      <c r="AO30" s="281"/>
      <c r="AP30" s="282"/>
      <c r="AQ30" s="270">
        <f t="shared" si="0"/>
        <v>0</v>
      </c>
      <c r="AR30" s="271"/>
      <c r="AS30" s="271"/>
      <c r="AT30" s="271"/>
      <c r="AU30" s="271"/>
      <c r="AV30" s="272"/>
      <c r="AW30" s="6"/>
      <c r="AX30" s="186"/>
      <c r="AY30" s="186"/>
      <c r="AZ30" s="186"/>
      <c r="BA30" s="10"/>
      <c r="BK30" s="12">
        <v>16</v>
      </c>
    </row>
    <row r="31" spans="2:63" ht="15.75" customHeight="1" thickBot="1">
      <c r="B31" s="279"/>
      <c r="C31" s="274"/>
      <c r="D31" s="274"/>
      <c r="E31" s="275"/>
      <c r="F31" s="283"/>
      <c r="G31" s="284"/>
      <c r="H31" s="284"/>
      <c r="I31" s="285"/>
      <c r="J31" s="279"/>
      <c r="K31" s="274"/>
      <c r="L31" s="275"/>
      <c r="M31" s="279"/>
      <c r="N31" s="274"/>
      <c r="O31" s="275"/>
      <c r="P31" s="262"/>
      <c r="Q31" s="263"/>
      <c r="R31" s="264">
        <f>F7*P31</f>
        <v>0</v>
      </c>
      <c r="S31" s="265"/>
      <c r="T31" s="266"/>
      <c r="U31" s="280"/>
      <c r="V31" s="281"/>
      <c r="W31" s="281"/>
      <c r="X31" s="281"/>
      <c r="Y31" s="281"/>
      <c r="Z31" s="282"/>
      <c r="AA31" s="283"/>
      <c r="AB31" s="284"/>
      <c r="AC31" s="284"/>
      <c r="AD31" s="285"/>
      <c r="AE31" s="280"/>
      <c r="AF31" s="281"/>
      <c r="AG31" s="281"/>
      <c r="AH31" s="282"/>
      <c r="AI31" s="279"/>
      <c r="AJ31" s="274"/>
      <c r="AK31" s="274"/>
      <c r="AL31" s="275"/>
      <c r="AM31" s="280"/>
      <c r="AN31" s="281"/>
      <c r="AO31" s="281"/>
      <c r="AP31" s="282"/>
      <c r="AQ31" s="270">
        <f t="shared" si="0"/>
        <v>0</v>
      </c>
      <c r="AR31" s="271"/>
      <c r="AS31" s="271"/>
      <c r="AT31" s="271"/>
      <c r="AU31" s="271"/>
      <c r="AV31" s="272"/>
      <c r="AW31" s="6"/>
      <c r="AX31" s="186"/>
      <c r="AY31" s="186"/>
      <c r="AZ31" s="186"/>
      <c r="BA31" s="10"/>
      <c r="BK31" s="12">
        <v>17</v>
      </c>
    </row>
    <row r="32" spans="2:63" ht="15.75" customHeight="1" thickBot="1">
      <c r="B32" s="279"/>
      <c r="C32" s="274"/>
      <c r="D32" s="274"/>
      <c r="E32" s="275"/>
      <c r="F32" s="283"/>
      <c r="G32" s="284"/>
      <c r="H32" s="284"/>
      <c r="I32" s="285"/>
      <c r="J32" s="279"/>
      <c r="K32" s="274"/>
      <c r="L32" s="275"/>
      <c r="M32" s="279"/>
      <c r="N32" s="274"/>
      <c r="O32" s="275"/>
      <c r="P32" s="262"/>
      <c r="Q32" s="263"/>
      <c r="R32" s="264">
        <f>F7*P32</f>
        <v>0</v>
      </c>
      <c r="S32" s="265"/>
      <c r="T32" s="266"/>
      <c r="U32" s="280"/>
      <c r="V32" s="281"/>
      <c r="W32" s="281"/>
      <c r="X32" s="281"/>
      <c r="Y32" s="281"/>
      <c r="Z32" s="282"/>
      <c r="AA32" s="283"/>
      <c r="AB32" s="284"/>
      <c r="AC32" s="284"/>
      <c r="AD32" s="285"/>
      <c r="AE32" s="280"/>
      <c r="AF32" s="281"/>
      <c r="AG32" s="281"/>
      <c r="AH32" s="282"/>
      <c r="AI32" s="279"/>
      <c r="AJ32" s="274"/>
      <c r="AK32" s="274"/>
      <c r="AL32" s="275"/>
      <c r="AM32" s="280"/>
      <c r="AN32" s="281"/>
      <c r="AO32" s="281"/>
      <c r="AP32" s="282"/>
      <c r="AQ32" s="270">
        <f t="shared" si="0"/>
        <v>0</v>
      </c>
      <c r="AR32" s="271"/>
      <c r="AS32" s="271"/>
      <c r="AT32" s="271"/>
      <c r="AU32" s="271"/>
      <c r="AV32" s="272"/>
      <c r="AW32" s="6"/>
      <c r="AX32" s="186"/>
      <c r="AY32" s="186"/>
      <c r="AZ32" s="186"/>
      <c r="BA32" s="10"/>
      <c r="BK32" s="12">
        <v>18</v>
      </c>
    </row>
    <row r="33" spans="2:63" ht="15.75" customHeight="1" thickBot="1">
      <c r="B33" s="279"/>
      <c r="C33" s="274"/>
      <c r="D33" s="274"/>
      <c r="E33" s="275"/>
      <c r="F33" s="283"/>
      <c r="G33" s="284"/>
      <c r="H33" s="284"/>
      <c r="I33" s="285"/>
      <c r="J33" s="279"/>
      <c r="K33" s="274"/>
      <c r="L33" s="275"/>
      <c r="M33" s="279"/>
      <c r="N33" s="274"/>
      <c r="O33" s="275"/>
      <c r="P33" s="262"/>
      <c r="Q33" s="263"/>
      <c r="R33" s="264">
        <f>F7*P33</f>
        <v>0</v>
      </c>
      <c r="S33" s="265"/>
      <c r="T33" s="266"/>
      <c r="U33" s="280"/>
      <c r="V33" s="281"/>
      <c r="W33" s="281"/>
      <c r="X33" s="281"/>
      <c r="Y33" s="281"/>
      <c r="Z33" s="282"/>
      <c r="AA33" s="283"/>
      <c r="AB33" s="284"/>
      <c r="AC33" s="284"/>
      <c r="AD33" s="285"/>
      <c r="AE33" s="280"/>
      <c r="AF33" s="281"/>
      <c r="AG33" s="281"/>
      <c r="AH33" s="282"/>
      <c r="AI33" s="279"/>
      <c r="AJ33" s="274"/>
      <c r="AK33" s="274"/>
      <c r="AL33" s="275"/>
      <c r="AM33" s="280"/>
      <c r="AN33" s="281"/>
      <c r="AO33" s="281"/>
      <c r="AP33" s="282"/>
      <c r="AQ33" s="270">
        <f t="shared" si="0"/>
        <v>0</v>
      </c>
      <c r="AR33" s="271"/>
      <c r="AS33" s="271"/>
      <c r="AT33" s="271"/>
      <c r="AU33" s="271"/>
      <c r="AV33" s="272"/>
      <c r="AW33" s="6"/>
      <c r="AX33" s="186"/>
      <c r="AY33" s="186"/>
      <c r="AZ33" s="186"/>
      <c r="BA33" s="10"/>
      <c r="BK33" s="12">
        <v>19</v>
      </c>
    </row>
    <row r="34" spans="2:63" ht="15.75" customHeight="1" thickBot="1">
      <c r="B34" s="279"/>
      <c r="C34" s="274"/>
      <c r="D34" s="274"/>
      <c r="E34" s="275"/>
      <c r="F34" s="283"/>
      <c r="G34" s="284"/>
      <c r="H34" s="284"/>
      <c r="I34" s="285"/>
      <c r="J34" s="279"/>
      <c r="K34" s="274"/>
      <c r="L34" s="275"/>
      <c r="M34" s="279"/>
      <c r="N34" s="274"/>
      <c r="O34" s="275"/>
      <c r="P34" s="262"/>
      <c r="Q34" s="263"/>
      <c r="R34" s="264">
        <f>F7*P34</f>
        <v>0</v>
      </c>
      <c r="S34" s="265"/>
      <c r="T34" s="266"/>
      <c r="U34" s="280"/>
      <c r="V34" s="281"/>
      <c r="W34" s="281"/>
      <c r="X34" s="281"/>
      <c r="Y34" s="281"/>
      <c r="Z34" s="282"/>
      <c r="AA34" s="283"/>
      <c r="AB34" s="284"/>
      <c r="AC34" s="284"/>
      <c r="AD34" s="285"/>
      <c r="AE34" s="280"/>
      <c r="AF34" s="281"/>
      <c r="AG34" s="281"/>
      <c r="AH34" s="282"/>
      <c r="AI34" s="279"/>
      <c r="AJ34" s="274"/>
      <c r="AK34" s="274"/>
      <c r="AL34" s="275"/>
      <c r="AM34" s="280"/>
      <c r="AN34" s="281"/>
      <c r="AO34" s="281"/>
      <c r="AP34" s="282"/>
      <c r="AQ34" s="270">
        <f t="shared" si="0"/>
        <v>0</v>
      </c>
      <c r="AR34" s="271"/>
      <c r="AS34" s="271"/>
      <c r="AT34" s="271"/>
      <c r="AU34" s="271"/>
      <c r="AV34" s="272"/>
      <c r="AW34" s="6"/>
      <c r="AX34" s="186"/>
      <c r="AY34" s="186"/>
      <c r="AZ34" s="186"/>
      <c r="BA34" s="10"/>
      <c r="BK34" s="12">
        <v>20</v>
      </c>
    </row>
    <row r="35" spans="2:63" ht="15.75" customHeight="1" thickBot="1">
      <c r="B35" s="286"/>
      <c r="C35" s="287"/>
      <c r="D35" s="287"/>
      <c r="E35" s="288"/>
      <c r="F35" s="289"/>
      <c r="G35" s="290"/>
      <c r="H35" s="290"/>
      <c r="I35" s="291"/>
      <c r="J35" s="286"/>
      <c r="K35" s="287"/>
      <c r="L35" s="288"/>
      <c r="M35" s="286"/>
      <c r="N35" s="287"/>
      <c r="O35" s="288"/>
      <c r="P35" s="262"/>
      <c r="Q35" s="263"/>
      <c r="R35" s="264">
        <f>F7*P35</f>
        <v>0</v>
      </c>
      <c r="S35" s="265"/>
      <c r="T35" s="266"/>
      <c r="U35" s="292"/>
      <c r="V35" s="293"/>
      <c r="W35" s="293"/>
      <c r="X35" s="293"/>
      <c r="Y35" s="293"/>
      <c r="Z35" s="294"/>
      <c r="AA35" s="289"/>
      <c r="AB35" s="290"/>
      <c r="AC35" s="290"/>
      <c r="AD35" s="291"/>
      <c r="AE35" s="292"/>
      <c r="AF35" s="293"/>
      <c r="AG35" s="293"/>
      <c r="AH35" s="294"/>
      <c r="AI35" s="286"/>
      <c r="AJ35" s="287"/>
      <c r="AK35" s="287"/>
      <c r="AL35" s="288"/>
      <c r="AM35" s="292"/>
      <c r="AN35" s="293"/>
      <c r="AO35" s="293"/>
      <c r="AP35" s="294"/>
      <c r="AQ35" s="270">
        <f t="shared" si="0"/>
        <v>0</v>
      </c>
      <c r="AR35" s="271"/>
      <c r="AS35" s="271"/>
      <c r="AT35" s="271"/>
      <c r="AU35" s="271"/>
      <c r="AV35" s="272"/>
      <c r="AW35" s="6"/>
      <c r="AX35" s="186"/>
      <c r="AY35" s="186"/>
      <c r="AZ35" s="186"/>
      <c r="BA35" s="10"/>
      <c r="BK35" s="12">
        <v>21</v>
      </c>
    </row>
    <row r="36" spans="2:63" ht="24.75" customHeight="1" thickBot="1">
      <c r="B36" s="241" t="s">
        <v>24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95">
        <f>SUM(R14:T35)</f>
        <v>0</v>
      </c>
      <c r="S36" s="296"/>
      <c r="T36" s="297"/>
      <c r="U36" s="295">
        <f>SUM(U14:Z35)</f>
        <v>0</v>
      </c>
      <c r="V36" s="296"/>
      <c r="W36" s="296"/>
      <c r="X36" s="296"/>
      <c r="Y36" s="296"/>
      <c r="Z36" s="297"/>
      <c r="AA36" s="203"/>
      <c r="AB36" s="204"/>
      <c r="AC36" s="204"/>
      <c r="AD36" s="205"/>
      <c r="AE36" s="295">
        <f>SUM(AE14:AH35)</f>
        <v>10</v>
      </c>
      <c r="AF36" s="296"/>
      <c r="AG36" s="296"/>
      <c r="AH36" s="297"/>
      <c r="AI36" s="241"/>
      <c r="AJ36" s="242"/>
      <c r="AK36" s="242"/>
      <c r="AL36" s="243"/>
      <c r="AM36" s="295">
        <f>SUM(AM14:AP35)</f>
        <v>0</v>
      </c>
      <c r="AN36" s="296"/>
      <c r="AO36" s="296"/>
      <c r="AP36" s="297"/>
      <c r="AQ36" s="295">
        <f>SUM(AQ14:AV35)</f>
        <v>10</v>
      </c>
      <c r="AR36" s="296"/>
      <c r="AS36" s="296"/>
      <c r="AT36" s="296"/>
      <c r="AU36" s="296"/>
      <c r="AV36" s="297"/>
      <c r="AW36" s="6"/>
      <c r="AX36" s="186"/>
      <c r="AY36" s="186"/>
      <c r="AZ36" s="186"/>
      <c r="BA36" s="10"/>
      <c r="BK36" s="12">
        <v>22</v>
      </c>
    </row>
    <row r="37" spans="2:63" ht="30.75" customHeight="1">
      <c r="B37" s="298" t="s">
        <v>46</v>
      </c>
      <c r="C37" s="299"/>
      <c r="D37" s="299"/>
      <c r="E37" s="299"/>
      <c r="F37" s="299"/>
      <c r="G37" s="299"/>
      <c r="H37" s="299"/>
      <c r="I37" s="299">
        <f>F14</f>
        <v>0</v>
      </c>
      <c r="J37" s="299"/>
      <c r="K37" s="299"/>
      <c r="L37" s="299"/>
      <c r="M37" s="299"/>
      <c r="N37" s="299"/>
      <c r="O37" s="299"/>
      <c r="P37" s="299" t="s">
        <v>47</v>
      </c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300">
        <f>C42</f>
        <v>9.9241</v>
      </c>
      <c r="AD37" s="299"/>
      <c r="AE37" s="299"/>
      <c r="AF37" s="299"/>
      <c r="AG37" s="299"/>
      <c r="AH37" s="299"/>
      <c r="AI37" s="299"/>
      <c r="AJ37" s="299"/>
      <c r="AK37" s="299"/>
      <c r="AL37" s="299"/>
      <c r="AM37" s="301" t="s">
        <v>48</v>
      </c>
      <c r="AN37" s="301"/>
      <c r="AO37" s="301"/>
      <c r="AP37" s="301"/>
      <c r="AQ37" s="301"/>
      <c r="AR37" s="301"/>
      <c r="AS37" s="301"/>
      <c r="AT37" s="301"/>
      <c r="AU37" s="301"/>
      <c r="AV37" s="302"/>
      <c r="AW37" s="6"/>
      <c r="AX37" s="186"/>
      <c r="AY37" s="186"/>
      <c r="AZ37" s="186"/>
      <c r="BA37" s="10"/>
      <c r="BK37" s="12">
        <v>23</v>
      </c>
    </row>
    <row r="38" spans="2:63" ht="12.7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7"/>
      <c r="AW38" s="6"/>
      <c r="AX38" s="186"/>
      <c r="AY38" s="186"/>
      <c r="AZ38" s="186"/>
      <c r="BA38" s="10"/>
      <c r="BK38" s="12">
        <v>24</v>
      </c>
    </row>
    <row r="39" spans="2:63" ht="12.7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7"/>
      <c r="AW39" s="6"/>
      <c r="AX39" s="186"/>
      <c r="AY39" s="186"/>
      <c r="AZ39" s="186"/>
      <c r="BA39" s="10"/>
      <c r="BK39" s="12">
        <v>25</v>
      </c>
    </row>
    <row r="40" spans="2:63" ht="19.5" customHeight="1">
      <c r="B40" s="27" t="s">
        <v>49</v>
      </c>
      <c r="C40" s="303">
        <f>AQ36</f>
        <v>10</v>
      </c>
      <c r="D40" s="304"/>
      <c r="E40" s="304"/>
      <c r="F40" s="304"/>
      <c r="G40" s="304"/>
      <c r="H40" s="304"/>
      <c r="I40" s="304"/>
      <c r="J40" s="304"/>
      <c r="K40" s="304"/>
      <c r="L40" s="30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305">
        <f ca="1">TODAY()</f>
        <v>43277</v>
      </c>
      <c r="Y40" s="245"/>
      <c r="Z40" s="245"/>
      <c r="AA40" s="245"/>
      <c r="AB40" s="245"/>
      <c r="AC40" s="245"/>
      <c r="AD40" s="245"/>
      <c r="AE40" s="16"/>
      <c r="AF40" s="16"/>
      <c r="AG40" s="16"/>
      <c r="AH40" s="16"/>
      <c r="AI40" s="16"/>
      <c r="AJ40" s="16"/>
      <c r="AK40" s="16"/>
      <c r="AL40" s="18"/>
      <c r="AM40" s="306">
        <f ca="1">TODAY()</f>
        <v>43277</v>
      </c>
      <c r="AN40" s="307"/>
      <c r="AO40" s="307"/>
      <c r="AP40" s="307"/>
      <c r="AQ40" s="307"/>
      <c r="AR40" s="307"/>
      <c r="AS40" s="16"/>
      <c r="AT40" s="16"/>
      <c r="AU40" s="16"/>
      <c r="AV40" s="17"/>
      <c r="AW40" s="6"/>
      <c r="AX40" s="186"/>
      <c r="AY40" s="186"/>
      <c r="AZ40" s="186"/>
      <c r="BA40" s="10"/>
      <c r="BK40" s="12">
        <v>26</v>
      </c>
    </row>
    <row r="41" spans="2:63" ht="19.5" customHeight="1">
      <c r="B41" s="27" t="s">
        <v>53</v>
      </c>
      <c r="C41" s="303">
        <f>C40*7.59/1000</f>
        <v>0.07590000000000001</v>
      </c>
      <c r="D41" s="304"/>
      <c r="E41" s="304"/>
      <c r="F41" s="304"/>
      <c r="G41" s="304"/>
      <c r="H41" s="304"/>
      <c r="I41" s="304"/>
      <c r="J41" s="304"/>
      <c r="K41" s="304"/>
      <c r="L41" s="304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307" t="s">
        <v>25</v>
      </c>
      <c r="Y41" s="307"/>
      <c r="Z41" s="307"/>
      <c r="AA41" s="307"/>
      <c r="AB41" s="307"/>
      <c r="AC41" s="307"/>
      <c r="AD41" s="307"/>
      <c r="AE41" s="16"/>
      <c r="AF41" s="16"/>
      <c r="AG41" s="16"/>
      <c r="AH41" s="16"/>
      <c r="AI41" s="16"/>
      <c r="AJ41" s="16"/>
      <c r="AK41" s="16"/>
      <c r="AL41" s="30"/>
      <c r="AM41" s="308" t="s">
        <v>26</v>
      </c>
      <c r="AN41" s="308"/>
      <c r="AO41" s="308"/>
      <c r="AP41" s="308"/>
      <c r="AQ41" s="308"/>
      <c r="AR41" s="308"/>
      <c r="AS41" s="16"/>
      <c r="AT41" s="16"/>
      <c r="AU41" s="18"/>
      <c r="AV41" s="17"/>
      <c r="AW41" s="6"/>
      <c r="AX41" s="186"/>
      <c r="AY41" s="186"/>
      <c r="AZ41" s="186"/>
      <c r="BA41" s="10"/>
      <c r="BK41" s="12">
        <v>27</v>
      </c>
    </row>
    <row r="42" spans="2:63" ht="22.5">
      <c r="B42" s="27" t="s">
        <v>50</v>
      </c>
      <c r="C42" s="303">
        <f>C40-C41</f>
        <v>9.9241</v>
      </c>
      <c r="D42" s="304"/>
      <c r="E42" s="304"/>
      <c r="F42" s="304"/>
      <c r="G42" s="304"/>
      <c r="H42" s="304"/>
      <c r="I42" s="304"/>
      <c r="J42" s="304"/>
      <c r="K42" s="304"/>
      <c r="L42" s="304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308" t="s">
        <v>27</v>
      </c>
      <c r="AN42" s="308"/>
      <c r="AO42" s="308"/>
      <c r="AP42" s="308"/>
      <c r="AQ42" s="308"/>
      <c r="AR42" s="308"/>
      <c r="AS42" s="16"/>
      <c r="AT42" s="16"/>
      <c r="AU42" s="16"/>
      <c r="AV42" s="17"/>
      <c r="AW42" s="6"/>
      <c r="AX42" s="186"/>
      <c r="AY42" s="186"/>
      <c r="AZ42" s="186"/>
      <c r="BA42" s="10"/>
      <c r="BK42" s="12">
        <v>28</v>
      </c>
    </row>
    <row r="43" spans="2:63" ht="22.5">
      <c r="B43" s="27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33"/>
      <c r="AN43" s="33"/>
      <c r="AO43" s="33"/>
      <c r="AP43" s="33"/>
      <c r="AQ43" s="33"/>
      <c r="AR43" s="33"/>
      <c r="AS43" s="16"/>
      <c r="AT43" s="16"/>
      <c r="AU43" s="16"/>
      <c r="AV43" s="17"/>
      <c r="AW43" s="6"/>
      <c r="AX43" s="186"/>
      <c r="AY43" s="186"/>
      <c r="AZ43" s="186"/>
      <c r="BA43" s="10"/>
      <c r="BK43" s="12">
        <v>29</v>
      </c>
    </row>
    <row r="44" spans="2:63" ht="19.5" customHeight="1">
      <c r="B44" s="19" t="s">
        <v>28</v>
      </c>
      <c r="C44" s="16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307" t="s">
        <v>43</v>
      </c>
      <c r="V44" s="307"/>
      <c r="W44" s="307"/>
      <c r="X44" s="307"/>
      <c r="Y44" s="307">
        <f>F2</f>
        <v>0</v>
      </c>
      <c r="Z44" s="307"/>
      <c r="AA44" s="307"/>
      <c r="AB44" s="307"/>
      <c r="AC44" s="307"/>
      <c r="AD44" s="307"/>
      <c r="AE44" s="307"/>
      <c r="AF44" s="25"/>
      <c r="AG44" s="28" t="s">
        <v>51</v>
      </c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6"/>
      <c r="AX44" s="186"/>
      <c r="AY44" s="186"/>
      <c r="AZ44" s="186"/>
      <c r="BA44" s="10"/>
      <c r="BK44" s="12">
        <v>32</v>
      </c>
    </row>
    <row r="45" spans="2:63" ht="19.5" customHeight="1">
      <c r="B45" s="20"/>
      <c r="C45" s="21" t="s">
        <v>30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6"/>
      <c r="S45" s="16"/>
      <c r="T45" s="16"/>
      <c r="U45" s="311" t="s">
        <v>44</v>
      </c>
      <c r="V45" s="311"/>
      <c r="W45" s="311"/>
      <c r="X45" s="311"/>
      <c r="Y45" s="307">
        <f>F4</f>
        <v>0</v>
      </c>
      <c r="Z45" s="307"/>
      <c r="AA45" s="307"/>
      <c r="AB45" s="307"/>
      <c r="AC45" s="307"/>
      <c r="AD45" s="307"/>
      <c r="AE45" s="307"/>
      <c r="AF45" s="18"/>
      <c r="AG45" s="28" t="s">
        <v>52</v>
      </c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6"/>
      <c r="AX45" s="186"/>
      <c r="AY45" s="186"/>
      <c r="AZ45" s="186"/>
      <c r="BA45" s="10"/>
      <c r="BK45" s="12">
        <v>33</v>
      </c>
    </row>
    <row r="46" spans="2:63" ht="12" customHeight="1" thickBo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4"/>
      <c r="AW46" s="6"/>
      <c r="AX46" s="186"/>
      <c r="AY46" s="186"/>
      <c r="AZ46" s="186"/>
      <c r="BA46" s="10"/>
      <c r="BK46" s="12">
        <v>34</v>
      </c>
    </row>
    <row r="47" spans="1:63" ht="12.75">
      <c r="A47" s="10"/>
      <c r="B47" s="6" t="s">
        <v>31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186"/>
      <c r="AY47" s="186"/>
      <c r="AZ47" s="186"/>
      <c r="BA47" s="10"/>
      <c r="BK47" s="12">
        <v>35</v>
      </c>
    </row>
    <row r="48" spans="1:63" ht="13.5" thickBo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186"/>
      <c r="AY48" s="186"/>
      <c r="AZ48" s="186"/>
      <c r="BK48" s="12">
        <v>36</v>
      </c>
    </row>
    <row r="49" ht="12.75">
      <c r="BK49" s="12">
        <v>37</v>
      </c>
    </row>
    <row r="50" spans="34:63" ht="15">
      <c r="AH50" s="29" t="s">
        <v>55</v>
      </c>
      <c r="AI50" s="29"/>
      <c r="AJ50" s="29"/>
      <c r="AK50" s="29"/>
      <c r="AL50" s="29"/>
      <c r="AM50" s="29"/>
      <c r="AN50" s="29"/>
      <c r="AO50" s="29"/>
      <c r="AP50" s="29"/>
      <c r="BK50" s="12">
        <v>38</v>
      </c>
    </row>
    <row r="51" spans="31:63" ht="18" customHeight="1">
      <c r="AE51" s="309" t="s">
        <v>54</v>
      </c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BK51" s="12">
        <v>39</v>
      </c>
    </row>
    <row r="52" spans="31:63" ht="15.75" customHeight="1"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BK52" s="12">
        <v>40</v>
      </c>
    </row>
    <row r="53" ht="12.75">
      <c r="BK53" s="12">
        <v>41</v>
      </c>
    </row>
    <row r="54" ht="12.75">
      <c r="BK54" s="12">
        <v>42</v>
      </c>
    </row>
    <row r="55" ht="12.75">
      <c r="BK55" s="12">
        <v>43</v>
      </c>
    </row>
    <row r="56" ht="12.75">
      <c r="BK56" s="12">
        <v>44</v>
      </c>
    </row>
    <row r="57" ht="12.75">
      <c r="BK57" s="12">
        <v>45</v>
      </c>
    </row>
    <row r="58" ht="12.75">
      <c r="BK58" s="12">
        <v>46</v>
      </c>
    </row>
    <row r="59" ht="12.75">
      <c r="BK59" s="12">
        <v>47</v>
      </c>
    </row>
    <row r="60" ht="12.75">
      <c r="BK60" s="12">
        <v>48</v>
      </c>
    </row>
    <row r="61" ht="12.75">
      <c r="BK61" s="12">
        <v>49</v>
      </c>
    </row>
    <row r="62" ht="12.75">
      <c r="BK62" s="12">
        <v>50</v>
      </c>
    </row>
    <row r="63" ht="12.75">
      <c r="BK63" s="12">
        <v>51</v>
      </c>
    </row>
    <row r="64" ht="12.75">
      <c r="BK64" s="12">
        <v>52</v>
      </c>
    </row>
    <row r="65" ht="12.75">
      <c r="BK65" s="12">
        <v>53</v>
      </c>
    </row>
    <row r="66" ht="12.75">
      <c r="BK66" s="12">
        <v>54</v>
      </c>
    </row>
    <row r="67" ht="12.75">
      <c r="BK67" s="12">
        <v>55</v>
      </c>
    </row>
    <row r="68" ht="12.75">
      <c r="BK68" s="12">
        <v>56</v>
      </c>
    </row>
    <row r="69" ht="12.75">
      <c r="BK69" s="12">
        <v>57</v>
      </c>
    </row>
    <row r="70" ht="12.75">
      <c r="BK70" s="12">
        <v>58</v>
      </c>
    </row>
    <row r="71" ht="12.75">
      <c r="BK71" s="12">
        <v>59</v>
      </c>
    </row>
    <row r="72" ht="12.75">
      <c r="BK72" s="12">
        <v>60</v>
      </c>
    </row>
    <row r="73" ht="12.75">
      <c r="BK73" s="12">
        <v>61</v>
      </c>
    </row>
    <row r="74" ht="12.75">
      <c r="BK74" s="12">
        <v>62</v>
      </c>
    </row>
    <row r="75" ht="12.75">
      <c r="BK75" s="12">
        <v>63</v>
      </c>
    </row>
    <row r="76" ht="12.75">
      <c r="BK76" s="12">
        <v>64</v>
      </c>
    </row>
    <row r="77" ht="12.75">
      <c r="BK77" s="12">
        <v>65</v>
      </c>
    </row>
    <row r="78" ht="12.75">
      <c r="BK78" s="12">
        <v>66</v>
      </c>
    </row>
    <row r="79" ht="12.75">
      <c r="BK79" s="12">
        <v>67</v>
      </c>
    </row>
    <row r="80" ht="12.75">
      <c r="BK80" s="12">
        <v>68</v>
      </c>
    </row>
    <row r="81" ht="12.75">
      <c r="BK81" s="12">
        <v>69</v>
      </c>
    </row>
    <row r="82" ht="12.75">
      <c r="BK82" s="12">
        <v>70</v>
      </c>
    </row>
    <row r="83" ht="12.75">
      <c r="BK83" s="12">
        <v>71</v>
      </c>
    </row>
    <row r="84" ht="12.75">
      <c r="BK84" s="12">
        <v>72</v>
      </c>
    </row>
    <row r="85" ht="12.75">
      <c r="BK85" s="12">
        <v>73</v>
      </c>
    </row>
    <row r="86" ht="12.75">
      <c r="BK86" s="12">
        <v>74</v>
      </c>
    </row>
    <row r="87" ht="12.75">
      <c r="BK87" s="12">
        <v>75</v>
      </c>
    </row>
    <row r="88" ht="12.75">
      <c r="BK88" s="12">
        <v>76</v>
      </c>
    </row>
    <row r="89" ht="12.75">
      <c r="BK89" s="12">
        <v>77</v>
      </c>
    </row>
    <row r="90" ht="12.75">
      <c r="BK90" s="12">
        <v>78</v>
      </c>
    </row>
    <row r="91" ht="12.75">
      <c r="BK91" s="12">
        <v>79</v>
      </c>
    </row>
    <row r="92" ht="12.75">
      <c r="BK92" s="12">
        <v>80</v>
      </c>
    </row>
    <row r="93" ht="12.75">
      <c r="BK93" s="12">
        <v>81</v>
      </c>
    </row>
    <row r="94" ht="12.75">
      <c r="BK94" s="12">
        <v>82</v>
      </c>
    </row>
    <row r="95" ht="12.75">
      <c r="BK95" s="12">
        <v>83</v>
      </c>
    </row>
    <row r="96" ht="12.75">
      <c r="BK96" s="12">
        <v>84</v>
      </c>
    </row>
    <row r="97" ht="12.75">
      <c r="BK97" s="12">
        <v>85</v>
      </c>
    </row>
    <row r="98" ht="12.75">
      <c r="BK98" s="12">
        <v>86</v>
      </c>
    </row>
    <row r="99" ht="12.75">
      <c r="BK99" s="12">
        <v>87</v>
      </c>
    </row>
    <row r="100" ht="12.75">
      <c r="BK100" s="12">
        <v>88</v>
      </c>
    </row>
    <row r="101" ht="12.75">
      <c r="BK101" s="12">
        <v>89</v>
      </c>
    </row>
    <row r="102" ht="12.75">
      <c r="BK102" s="12">
        <v>90</v>
      </c>
    </row>
  </sheetData>
  <sheetProtection/>
  <mergeCells count="329">
    <mergeCell ref="AE51:AW52"/>
    <mergeCell ref="C42:L42"/>
    <mergeCell ref="AM42:AR42"/>
    <mergeCell ref="U44:X44"/>
    <mergeCell ref="Y44:AE44"/>
    <mergeCell ref="AH44:AV44"/>
    <mergeCell ref="U45:X45"/>
    <mergeCell ref="Y45:AE45"/>
    <mergeCell ref="AH45:AV45"/>
    <mergeCell ref="C40:L40"/>
    <mergeCell ref="X40:AD40"/>
    <mergeCell ref="AM40:AR40"/>
    <mergeCell ref="C41:L41"/>
    <mergeCell ref="X41:AD41"/>
    <mergeCell ref="AM41:AR41"/>
    <mergeCell ref="AQ36:AV36"/>
    <mergeCell ref="B37:H37"/>
    <mergeCell ref="I37:O37"/>
    <mergeCell ref="P37:AB37"/>
    <mergeCell ref="AC37:AL37"/>
    <mergeCell ref="AM37:AV37"/>
    <mergeCell ref="AI35:AL35"/>
    <mergeCell ref="AM35:AP35"/>
    <mergeCell ref="AQ35:AV35"/>
    <mergeCell ref="B36:Q36"/>
    <mergeCell ref="R36:T36"/>
    <mergeCell ref="U36:Z36"/>
    <mergeCell ref="AA36:AD36"/>
    <mergeCell ref="AE36:AH36"/>
    <mergeCell ref="AI36:AL36"/>
    <mergeCell ref="AM36:AP36"/>
    <mergeCell ref="AQ34:AV34"/>
    <mergeCell ref="B35:E35"/>
    <mergeCell ref="F35:I35"/>
    <mergeCell ref="J35:L35"/>
    <mergeCell ref="M35:O35"/>
    <mergeCell ref="P35:Q35"/>
    <mergeCell ref="R35:T35"/>
    <mergeCell ref="U35:Z35"/>
    <mergeCell ref="AA35:AD35"/>
    <mergeCell ref="AE35:AH35"/>
    <mergeCell ref="R34:T34"/>
    <mergeCell ref="U34:Z34"/>
    <mergeCell ref="AA34:AD34"/>
    <mergeCell ref="AE34:AH34"/>
    <mergeCell ref="AI34:AL34"/>
    <mergeCell ref="AM34:AP34"/>
    <mergeCell ref="AA33:AD33"/>
    <mergeCell ref="AE33:AH33"/>
    <mergeCell ref="AI33:AL33"/>
    <mergeCell ref="AM33:AP33"/>
    <mergeCell ref="AQ33:AV33"/>
    <mergeCell ref="B34:E34"/>
    <mergeCell ref="F34:I34"/>
    <mergeCell ref="J34:L34"/>
    <mergeCell ref="M34:O34"/>
    <mergeCell ref="P34:Q34"/>
    <mergeCell ref="AI32:AL32"/>
    <mergeCell ref="AM32:AP32"/>
    <mergeCell ref="AQ32:AV32"/>
    <mergeCell ref="B33:E33"/>
    <mergeCell ref="F33:I33"/>
    <mergeCell ref="J33:L33"/>
    <mergeCell ref="M33:O33"/>
    <mergeCell ref="P33:Q33"/>
    <mergeCell ref="R33:T33"/>
    <mergeCell ref="U33:Z33"/>
    <mergeCell ref="AQ31:AV31"/>
    <mergeCell ref="B32:E32"/>
    <mergeCell ref="F32:I32"/>
    <mergeCell ref="J32:L32"/>
    <mergeCell ref="M32:O32"/>
    <mergeCell ref="P32:Q32"/>
    <mergeCell ref="R32:T32"/>
    <mergeCell ref="U32:Z32"/>
    <mergeCell ref="AA32:AD32"/>
    <mergeCell ref="AE32:AH32"/>
    <mergeCell ref="R31:T31"/>
    <mergeCell ref="U31:Z31"/>
    <mergeCell ref="AA31:AD31"/>
    <mergeCell ref="AE31:AH31"/>
    <mergeCell ref="AI31:AL31"/>
    <mergeCell ref="AM31:AP31"/>
    <mergeCell ref="AA30:AD30"/>
    <mergeCell ref="AE30:AH30"/>
    <mergeCell ref="AI30:AL30"/>
    <mergeCell ref="AM30:AP30"/>
    <mergeCell ref="AQ30:AV30"/>
    <mergeCell ref="B31:E31"/>
    <mergeCell ref="F31:I31"/>
    <mergeCell ref="J31:L31"/>
    <mergeCell ref="M31:O31"/>
    <mergeCell ref="P31:Q31"/>
    <mergeCell ref="AI29:AL29"/>
    <mergeCell ref="AM29:AP29"/>
    <mergeCell ref="AQ29:AV29"/>
    <mergeCell ref="B30:E30"/>
    <mergeCell ref="F30:I30"/>
    <mergeCell ref="J30:L30"/>
    <mergeCell ref="M30:O30"/>
    <mergeCell ref="P30:Q30"/>
    <mergeCell ref="R30:T30"/>
    <mergeCell ref="U30:Z30"/>
    <mergeCell ref="AQ28:AV28"/>
    <mergeCell ref="B29:E29"/>
    <mergeCell ref="F29:I29"/>
    <mergeCell ref="J29:L29"/>
    <mergeCell ref="M29:O29"/>
    <mergeCell ref="P29:Q29"/>
    <mergeCell ref="R29:T29"/>
    <mergeCell ref="U29:Z29"/>
    <mergeCell ref="AA29:AD29"/>
    <mergeCell ref="AE29:AH29"/>
    <mergeCell ref="R28:T28"/>
    <mergeCell ref="U28:Z28"/>
    <mergeCell ref="AA28:AD28"/>
    <mergeCell ref="AE28:AH28"/>
    <mergeCell ref="AI28:AL28"/>
    <mergeCell ref="AM28:AP28"/>
    <mergeCell ref="AA27:AD27"/>
    <mergeCell ref="AE27:AH27"/>
    <mergeCell ref="AI27:AL27"/>
    <mergeCell ref="AM27:AP27"/>
    <mergeCell ref="AQ27:AV27"/>
    <mergeCell ref="B28:E28"/>
    <mergeCell ref="F28:I28"/>
    <mergeCell ref="J28:L28"/>
    <mergeCell ref="M28:O28"/>
    <mergeCell ref="P28:Q28"/>
    <mergeCell ref="AI26:AL26"/>
    <mergeCell ref="AM26:AP26"/>
    <mergeCell ref="AQ26:AV26"/>
    <mergeCell ref="B27:E27"/>
    <mergeCell ref="F27:I27"/>
    <mergeCell ref="J27:L27"/>
    <mergeCell ref="M27:O27"/>
    <mergeCell ref="P27:Q27"/>
    <mergeCell ref="R27:T27"/>
    <mergeCell ref="U27:Z27"/>
    <mergeCell ref="AQ25:AV25"/>
    <mergeCell ref="B26:E26"/>
    <mergeCell ref="F26:I26"/>
    <mergeCell ref="J26:L26"/>
    <mergeCell ref="M26:O26"/>
    <mergeCell ref="P26:Q26"/>
    <mergeCell ref="R26:T26"/>
    <mergeCell ref="U26:Z26"/>
    <mergeCell ref="AA26:AD26"/>
    <mergeCell ref="AE26:AH26"/>
    <mergeCell ref="R25:T25"/>
    <mergeCell ref="U25:Z25"/>
    <mergeCell ref="AA25:AD25"/>
    <mergeCell ref="AE25:AH25"/>
    <mergeCell ref="AI25:AL25"/>
    <mergeCell ref="AM25:AP25"/>
    <mergeCell ref="AA24:AD24"/>
    <mergeCell ref="AE24:AH24"/>
    <mergeCell ref="AI24:AL24"/>
    <mergeCell ref="AM24:AP24"/>
    <mergeCell ref="AQ24:AV24"/>
    <mergeCell ref="B25:E25"/>
    <mergeCell ref="F25:I25"/>
    <mergeCell ref="J25:L25"/>
    <mergeCell ref="M25:O25"/>
    <mergeCell ref="P25:Q25"/>
    <mergeCell ref="AI23:AL23"/>
    <mergeCell ref="AM23:AP23"/>
    <mergeCell ref="AQ23:AV23"/>
    <mergeCell ref="B24:E24"/>
    <mergeCell ref="F24:I24"/>
    <mergeCell ref="J24:L24"/>
    <mergeCell ref="M24:O24"/>
    <mergeCell ref="P24:Q24"/>
    <mergeCell ref="R24:T24"/>
    <mergeCell ref="U24:Z24"/>
    <mergeCell ref="AQ22:AV22"/>
    <mergeCell ref="B23:E23"/>
    <mergeCell ref="F23:I23"/>
    <mergeCell ref="J23:L23"/>
    <mergeCell ref="M23:O23"/>
    <mergeCell ref="P23:Q23"/>
    <mergeCell ref="R23:T23"/>
    <mergeCell ref="U23:Z23"/>
    <mergeCell ref="AA23:AD23"/>
    <mergeCell ref="AE23:AH23"/>
    <mergeCell ref="R22:T22"/>
    <mergeCell ref="U22:Z22"/>
    <mergeCell ref="AA22:AD22"/>
    <mergeCell ref="AE22:AH22"/>
    <mergeCell ref="AI22:AL22"/>
    <mergeCell ref="AM22:AP22"/>
    <mergeCell ref="AA21:AD21"/>
    <mergeCell ref="AE21:AH21"/>
    <mergeCell ref="AI21:AL21"/>
    <mergeCell ref="AM21:AP21"/>
    <mergeCell ref="AQ21:AV21"/>
    <mergeCell ref="B22:E22"/>
    <mergeCell ref="F22:I22"/>
    <mergeCell ref="J22:L22"/>
    <mergeCell ref="M22:O22"/>
    <mergeCell ref="P22:Q22"/>
    <mergeCell ref="AI20:AL20"/>
    <mergeCell ref="AM20:AP20"/>
    <mergeCell ref="AQ20:AV20"/>
    <mergeCell ref="B21:E21"/>
    <mergeCell ref="F21:I21"/>
    <mergeCell ref="J21:L21"/>
    <mergeCell ref="M21:O21"/>
    <mergeCell ref="P21:Q21"/>
    <mergeCell ref="R21:T21"/>
    <mergeCell ref="U21:Z21"/>
    <mergeCell ref="AQ19:AV19"/>
    <mergeCell ref="B20:E20"/>
    <mergeCell ref="F20:I20"/>
    <mergeCell ref="J20:L20"/>
    <mergeCell ref="M20:O20"/>
    <mergeCell ref="P20:Q20"/>
    <mergeCell ref="R20:T20"/>
    <mergeCell ref="U20:Z20"/>
    <mergeCell ref="AA20:AD20"/>
    <mergeCell ref="AE20:AH20"/>
    <mergeCell ref="R19:T19"/>
    <mergeCell ref="U19:Z19"/>
    <mergeCell ref="AA19:AD19"/>
    <mergeCell ref="AE19:AH19"/>
    <mergeCell ref="AI19:AL19"/>
    <mergeCell ref="AM19:AP19"/>
    <mergeCell ref="AA18:AD18"/>
    <mergeCell ref="AE18:AH18"/>
    <mergeCell ref="AI18:AL18"/>
    <mergeCell ref="AM18:AP18"/>
    <mergeCell ref="AQ18:AV18"/>
    <mergeCell ref="B19:E19"/>
    <mergeCell ref="F19:I19"/>
    <mergeCell ref="J19:L19"/>
    <mergeCell ref="M19:O19"/>
    <mergeCell ref="P19:Q19"/>
    <mergeCell ref="AI17:AL17"/>
    <mergeCell ref="AM17:AP17"/>
    <mergeCell ref="AQ17:AV17"/>
    <mergeCell ref="B18:E18"/>
    <mergeCell ref="F18:I18"/>
    <mergeCell ref="J18:L18"/>
    <mergeCell ref="M18:O18"/>
    <mergeCell ref="P18:Q18"/>
    <mergeCell ref="R18:T18"/>
    <mergeCell ref="U18:Z18"/>
    <mergeCell ref="AQ16:AV16"/>
    <mergeCell ref="B17:E17"/>
    <mergeCell ref="F17:I17"/>
    <mergeCell ref="J17:L17"/>
    <mergeCell ref="M17:O17"/>
    <mergeCell ref="P17:Q17"/>
    <mergeCell ref="R17:T17"/>
    <mergeCell ref="U17:Z17"/>
    <mergeCell ref="AA17:AD17"/>
    <mergeCell ref="AE17:AH17"/>
    <mergeCell ref="R16:T16"/>
    <mergeCell ref="U16:Z16"/>
    <mergeCell ref="AA16:AD16"/>
    <mergeCell ref="AE16:AH16"/>
    <mergeCell ref="AI16:AL16"/>
    <mergeCell ref="AM16:AP16"/>
    <mergeCell ref="AA15:AD15"/>
    <mergeCell ref="AE15:AH15"/>
    <mergeCell ref="AI15:AL15"/>
    <mergeCell ref="AM15:AP15"/>
    <mergeCell ref="AQ15:AV15"/>
    <mergeCell ref="B16:E16"/>
    <mergeCell ref="F16:I16"/>
    <mergeCell ref="J16:L16"/>
    <mergeCell ref="M16:O16"/>
    <mergeCell ref="P16:Q16"/>
    <mergeCell ref="AI14:AL14"/>
    <mergeCell ref="AM14:AP14"/>
    <mergeCell ref="AQ14:AV14"/>
    <mergeCell ref="B15:E15"/>
    <mergeCell ref="F15:I15"/>
    <mergeCell ref="J15:L15"/>
    <mergeCell ref="M15:O15"/>
    <mergeCell ref="P15:Q15"/>
    <mergeCell ref="R15:T15"/>
    <mergeCell ref="U15:Z15"/>
    <mergeCell ref="AQ13:AV13"/>
    <mergeCell ref="B14:E14"/>
    <mergeCell ref="F14:I14"/>
    <mergeCell ref="J14:L14"/>
    <mergeCell ref="M14:O14"/>
    <mergeCell ref="P14:Q14"/>
    <mergeCell ref="R14:T14"/>
    <mergeCell ref="U14:Z14"/>
    <mergeCell ref="AA14:AD14"/>
    <mergeCell ref="AE14:AH14"/>
    <mergeCell ref="AQ8:AV12"/>
    <mergeCell ref="J10:L13"/>
    <mergeCell ref="M10:O13"/>
    <mergeCell ref="P10:Q13"/>
    <mergeCell ref="R10:T12"/>
    <mergeCell ref="U10:Z12"/>
    <mergeCell ref="AA10:AD13"/>
    <mergeCell ref="AE10:AH12"/>
    <mergeCell ref="AI10:AL13"/>
    <mergeCell ref="AM10:AP12"/>
    <mergeCell ref="B8:E13"/>
    <mergeCell ref="F8:I13"/>
    <mergeCell ref="J8:O9"/>
    <mergeCell ref="P8:Z9"/>
    <mergeCell ref="AA8:AH9"/>
    <mergeCell ref="AI8:AP9"/>
    <mergeCell ref="R13:T13"/>
    <mergeCell ref="U13:Z13"/>
    <mergeCell ref="AE13:AH13"/>
    <mergeCell ref="AM13:AP13"/>
    <mergeCell ref="AO5:AV6"/>
    <mergeCell ref="B6:E6"/>
    <mergeCell ref="F6:O6"/>
    <mergeCell ref="F7:O7"/>
    <mergeCell ref="AK7:AN7"/>
    <mergeCell ref="AO7:AR7"/>
    <mergeCell ref="B1:AV1"/>
    <mergeCell ref="AX1:AZ48"/>
    <mergeCell ref="F2:O2"/>
    <mergeCell ref="B3:E3"/>
    <mergeCell ref="F3:O3"/>
    <mergeCell ref="F4:O4"/>
    <mergeCell ref="P4:AJ4"/>
    <mergeCell ref="B5:E5"/>
    <mergeCell ref="F5:O5"/>
    <mergeCell ref="AK5:AN6"/>
  </mergeCells>
  <dataValidations count="4">
    <dataValidation type="list" allowBlank="1" showInputMessage="1" showErrorMessage="1" sqref="F5:O5">
      <formula1>$BJ$13:$BJ$25</formula1>
    </dataValidation>
    <dataValidation type="list" allowBlank="1" showInputMessage="1" showErrorMessage="1" sqref="P14:Q35">
      <formula1>$BK$13:$BK$102</formula1>
    </dataValidation>
    <dataValidation type="list" allowBlank="1" showInputMessage="1" showErrorMessage="1" sqref="F6:O6">
      <formula1>$BL$13:$BL$21</formula1>
    </dataValidation>
    <dataValidation type="list" allowBlank="1" showInputMessage="1" showErrorMessage="1" sqref="F4:O4">
      <formula1>$BI$13:$BI$19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MGORAL</cp:lastModifiedBy>
  <cp:lastPrinted>2018-06-26T10:41:20Z</cp:lastPrinted>
  <dcterms:created xsi:type="dcterms:W3CDTF">2008-02-19T06:20:54Z</dcterms:created>
  <dcterms:modified xsi:type="dcterms:W3CDTF">2018-06-26T10:59:24Z</dcterms:modified>
  <cp:category/>
  <cp:version/>
  <cp:contentType/>
  <cp:contentStatus/>
</cp:coreProperties>
</file>